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7795" windowHeight="12345"/>
  </bookViews>
  <sheets>
    <sheet name="0116030" sheetId="1" r:id="rId1"/>
  </sheets>
  <definedNames>
    <definedName name="_xlnm.Print_Area" localSheetId="0">'0116030'!$A$1:$N$174</definedName>
  </definedNames>
  <calcPr calcId="145621" refMode="R1C1"/>
</workbook>
</file>

<file path=xl/calcChain.xml><?xml version="1.0" encoding="utf-8"?>
<calcChain xmlns="http://schemas.openxmlformats.org/spreadsheetml/2006/main">
  <c r="H155" i="1" l="1"/>
  <c r="I91" i="1"/>
  <c r="K91" i="1" s="1"/>
  <c r="H91" i="1"/>
  <c r="I78" i="1"/>
  <c r="H78" i="1"/>
  <c r="H42" i="1"/>
  <c r="D42" i="1"/>
  <c r="E19" i="1"/>
  <c r="I31" i="1"/>
  <c r="L155" i="1" l="1"/>
  <c r="N155" i="1" s="1"/>
  <c r="L142" i="1"/>
  <c r="N142" i="1" s="1"/>
  <c r="H142" i="1"/>
  <c r="F148" i="1"/>
  <c r="H148" i="1" s="1"/>
  <c r="I148" i="1"/>
  <c r="K148" i="1" s="1"/>
  <c r="K135" i="1"/>
  <c r="I135" i="1"/>
  <c r="F135" i="1"/>
  <c r="H135" i="1" s="1"/>
  <c r="L129" i="1"/>
  <c r="N129" i="1" s="1"/>
  <c r="K122" i="1"/>
  <c r="J122" i="1"/>
  <c r="I122" i="1"/>
  <c r="H122" i="1"/>
  <c r="G122" i="1"/>
  <c r="F122" i="1"/>
  <c r="J110" i="1"/>
  <c r="I110" i="1"/>
  <c r="G110" i="1"/>
  <c r="F110" i="1"/>
  <c r="K104" i="1"/>
  <c r="H104" i="1"/>
  <c r="I97" i="1"/>
  <c r="F97" i="1"/>
  <c r="I84" i="1"/>
  <c r="F84" i="1"/>
  <c r="H84" i="1" s="1"/>
  <c r="L81" i="1"/>
  <c r="L78" i="1"/>
  <c r="N78" i="1" s="1"/>
  <c r="K78" i="1"/>
  <c r="L73" i="1"/>
  <c r="N73" i="1" s="1"/>
  <c r="I70" i="1"/>
  <c r="F70" i="1"/>
  <c r="H70" i="1" s="1"/>
  <c r="L84" i="1" l="1"/>
  <c r="N84" i="1" s="1"/>
  <c r="H110" i="1"/>
  <c r="L70" i="1"/>
  <c r="K84" i="1"/>
  <c r="K110" i="1"/>
  <c r="K70" i="1"/>
  <c r="L64" i="1" l="1"/>
  <c r="N64" i="1" s="1"/>
  <c r="K64" i="1"/>
  <c r="H64" i="1"/>
  <c r="L67" i="1"/>
  <c r="N67" i="1" s="1"/>
  <c r="M67" i="1"/>
  <c r="N70" i="1" l="1"/>
  <c r="K42" i="1" l="1"/>
  <c r="G42" i="1"/>
  <c r="J29" i="1"/>
  <c r="L29" i="1" s="1"/>
  <c r="I29" i="1"/>
  <c r="J27" i="1"/>
  <c r="L27" i="1" s="1"/>
  <c r="I27" i="1"/>
  <c r="I42" i="1" l="1"/>
  <c r="K35" i="1"/>
  <c r="K37" i="1"/>
  <c r="K39" i="1"/>
  <c r="K41" i="1"/>
  <c r="K33" i="1"/>
  <c r="J33" i="1"/>
  <c r="J35" i="1"/>
  <c r="J37" i="1"/>
  <c r="L37" i="1" s="1"/>
  <c r="J39" i="1"/>
  <c r="J41" i="1"/>
  <c r="K31" i="1"/>
  <c r="J31" i="1"/>
  <c r="F29" i="1"/>
  <c r="F31" i="1"/>
  <c r="L31" i="1" s="1"/>
  <c r="F33" i="1"/>
  <c r="L33" i="1" s="1"/>
  <c r="F35" i="1"/>
  <c r="L35" i="1" s="1"/>
  <c r="F37" i="1"/>
  <c r="F39" i="1"/>
  <c r="L39" i="1" s="1"/>
  <c r="F41" i="1"/>
  <c r="L41" i="1" s="1"/>
  <c r="F27" i="1"/>
  <c r="E42" i="1"/>
  <c r="J19" i="1"/>
  <c r="J42" i="1" l="1"/>
  <c r="L42" i="1"/>
  <c r="F42" i="1"/>
  <c r="H19" i="1" l="1"/>
  <c r="I19" i="1" l="1"/>
  <c r="K19" i="1" l="1"/>
</calcChain>
</file>

<file path=xl/sharedStrings.xml><?xml version="1.0" encoding="utf-8"?>
<sst xmlns="http://schemas.openxmlformats.org/spreadsheetml/2006/main" count="282" uniqueCount="115">
  <si>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</si>
  <si>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</si>
  <si>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</si>
  <si>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</si>
  <si>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</si>
  <si>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</si>
  <si>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</si>
  <si>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</si>
  <si>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</si>
  <si>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</si>
  <si>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</si>
  <si>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</si>
  <si>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</si>
  <si>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</si>
  <si>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</si>
  <si>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</si>
  <si>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</si>
  <si>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</si>
  <si>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</si>
  <si>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</si>
  <si>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</si>
  <si>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</si>
  <si>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</si>
  <si>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</si>
  <si>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</si>
  <si>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</si>
  <si>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</si>
  <si>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</si>
  <si>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</si>
  <si>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</si>
  <si>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</si>
  <si>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</si>
  <si>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</si>
  <si>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</si>
  <si>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</si>
  <si>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</si>
  <si>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</si>
  <si>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</si>
  <si>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</si>
  <si>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</si>
  <si>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</si>
  <si>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</si>
  <si>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</si>
  <si>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</si>
  <si>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тис.грн.</t>
  </si>
  <si>
    <t>розрахунок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</si>
  <si>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</si>
  <si>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</si>
  <si>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</si>
  <si>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</si>
  <si>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</si>
  <si>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Показники програми виконані повністю</t>
  </si>
  <si>
    <t>звітність</t>
  </si>
  <si>
    <t>Затрат</t>
  </si>
  <si>
    <t>Продукту</t>
  </si>
  <si>
    <t>Ефективності</t>
  </si>
  <si>
    <t>шт.</t>
  </si>
  <si>
    <t>тис. грн.</t>
  </si>
  <si>
    <t>кошторис 2018</t>
  </si>
  <si>
    <t>розрахунково</t>
  </si>
  <si>
    <t>0116030</t>
  </si>
  <si>
    <t>0620</t>
  </si>
  <si>
    <t xml:space="preserve">Організація благоустрою населених пунктів
 </t>
  </si>
  <si>
    <t xml:space="preserve"> Завдання 1. Роботи по поточному ремонті вуличного освітлення, реалізація проектів-переможців обласного конкурсу</t>
  </si>
  <si>
    <t>Завдання 2.Роботи по прибирання територій  сіл сільської ради, базарної площі</t>
  </si>
  <si>
    <t>Завдання 3:Реалізазація проекту"Поточний ремонт системи зовнішнього освітлення по вулицях Івана Федорова, Верхня, Гагаріна, Чичиклія в с. Мостове" (за рахунок субвенції з обласного бюджету)</t>
  </si>
  <si>
    <t>Завдання 4: Реалізазація проекту "За здоровям на сучасний спортивний майданчик" (за рахунок субвенції з обласного бюджету)</t>
  </si>
  <si>
    <t>Завдання 5: Реалізазація проекту "За здоровям на сучасний спортивний майданчик" (за рахунок місцевого  бюджету)</t>
  </si>
  <si>
    <t>Завдання 6: Співфінансування  по поточному ремонту стадіонів по вул.. Гетьмана Мазепи в с. Мостове, вул.. Центральна в с.Суха Балка Доманівського району Миколаївської області згідно молодіжного проекту «Добре»</t>
  </si>
  <si>
    <t xml:space="preserve">Завдання 7:Співфінансування робіт по створення відкритого простору для відпочинку молоді WI-FI зона по проекту благодійного фонду Ласка в рамках програми «Добре» </t>
  </si>
  <si>
    <t>Завдання 8:Співфінансування робіт по створення відкритого простору для відпочинку молоді WI-FI зона по проекту благодійного фонду Ласка в рамках програми «Добре» (за рахунок коштів сільської ради)</t>
  </si>
  <si>
    <t>Відхилення між касовими видатками та затвердженими у паспорті бюджетної програми коштів відбулося тому що не всі проекти були затверджені конкурсною комісією.</t>
  </si>
  <si>
    <t>Відхилення між касовими видатками та затвердженими у паспорті бюджетної програми коштів відбулося тому що збільшився об'єм робіт по благоустрою населених пунктів Мостівської сільської ради</t>
  </si>
  <si>
    <t xml:space="preserve">Завдання 1: Роботи по поточному ремонті вуличного освітлення </t>
  </si>
  <si>
    <t>Обсяг видатків на утримання вуличного освітлення</t>
  </si>
  <si>
    <t>Відхилення між затвердженими показниками затрат  у паспорті бюджетної програми та фактичними показниками відбулося через  зменшення кількості проектів, які повині були реалізовуватися на території Мостівської сільської ради</t>
  </si>
  <si>
    <t>кількість вулиць, які потребують поточного ремонту</t>
  </si>
  <si>
    <t>Відхилення між затвердженими показниками продукту  у паспорті бюджетної програми та фактичними показниками відбулося через  зменшення кількості проектів, які повині були реалізовуватися на території Мостівської сільської ради</t>
  </si>
  <si>
    <t>середні витрати на поточний ремонт вуличного освітлення по одній вулиці</t>
  </si>
  <si>
    <t>Відхилення між затвердженими показниками ефективності  у паспорті бюджетної програми та фактичними показниками відбулося через  зменшення видатків та кількості вулиць для проведення поточного ремонту вуличного освітлення</t>
  </si>
  <si>
    <t>відсоток охоплення сільських вулиць вуличним освітленням</t>
  </si>
  <si>
    <t>відс</t>
  </si>
  <si>
    <t>Відхилення між затвердженими показниками якості у паспорті бюджетної програми та фактичними показниками відбулося тому що дане завдання не було реалізовано на 100 %</t>
  </si>
  <si>
    <t>Завдання 2: Роботи по прибирання територій  сіл сільської ради</t>
  </si>
  <si>
    <t>обсяг видатків на прибирання територій  сіл сільської ради</t>
  </si>
  <si>
    <t>Відхилення між затвердженими показниками затрат  у паспорті бюджетної програми та фактичними показниками відбулося через  збільшення об'єму робіт по благоустрою населених пунктів Мостівської сільської ради</t>
  </si>
  <si>
    <t>га</t>
  </si>
  <si>
    <t>звіт</t>
  </si>
  <si>
    <t>площа  територій, та об'єкти  які прибирають</t>
  </si>
  <si>
    <t>Відхилення між затвердженими показниками продукту у паспорті бюджетної програми та фактичними показниками відбулося через  збільшення об'єму робіт по благоустрою населених пунктів Мостівської сільської ради</t>
  </si>
  <si>
    <t>середні витрати на прибирання 1 га.</t>
  </si>
  <si>
    <t>Відхилення між затвердженими показниками ефективності у паспорті бюджетної програми та фактичними показниками відбулося через  збільшення  витрат та об'єму робіт по благоустрою населених пунктів Мостівської сільської ради</t>
  </si>
  <si>
    <t>питома вага упорядкованої площі до площі, що підлягає прибиранню</t>
  </si>
  <si>
    <t>Обсяг субвенції з обласного бюджету</t>
  </si>
  <si>
    <t>кількість вулиць, на яких будуть проводитися роботи згідно проекту</t>
  </si>
  <si>
    <t>проект</t>
  </si>
  <si>
    <t>середні витрати на реалізацію проекта за рахунок коштів з обласного бюджету</t>
  </si>
  <si>
    <t>Відсоток виконання проекту</t>
  </si>
  <si>
    <t>Кількість сучасних спортивних майданчіків</t>
  </si>
  <si>
    <t>обсяг фінансування за рахунок місцевого бюджету</t>
  </si>
  <si>
    <t>середні витрати на реалізацію проекта за рахунок коштів з місцевого бюджету</t>
  </si>
  <si>
    <t>Обсяг співфінансування згідно молодіжного проекту «Добре»</t>
  </si>
  <si>
    <t xml:space="preserve">Кількість стадіонів, на яких буде проведено поточний ремонт </t>
  </si>
  <si>
    <t>середні витрати на реалізацію проекта за рахунок коштів молодіжного проекту «Добре»</t>
  </si>
  <si>
    <t xml:space="preserve">Завдання 7: Співфінансування робіт по створення відкритого простору для відпочинку молоді WI-FI зона по проекту благодійного фонду Ласка в рамках програми «Добре» </t>
  </si>
  <si>
    <t>Кількість створенного відкритого простору для відпочинку молоді WI-FI зона</t>
  </si>
  <si>
    <t>Відхилення між касовими видатками та затвердженими у паспорті бюджетної програми коштів відбулося тому що дане завдання було реалізоване за рахунок коштів ГО "Стабільний соціально-економічний розвиток сіл.</t>
  </si>
  <si>
    <t>Відхилення між затвердженими показниками затрат  у паспорті бюджетної програми та фактичними показниками відбулося тому що дане завдання було реалізоване за рахунок коштів ГО "Стабільний соціально-економічний розвиток сіл.</t>
  </si>
  <si>
    <t>Відхилення між затвердженими показниками продукту  у паспорті бюджетної програми та фактичними показниками відбулося тому що дане завдання було реалізоване за рахунок коштів ГО "Стабільний соціально-економічний розвиток сіл.</t>
  </si>
  <si>
    <t>Відхилення між затвердженими показниками ефективності  у паспорті бюджетної програми та фактичними показниками відбулося тому що дане завдання було реалізоване за рахунок коштів ГО "Стабільний соціально-економічний розвиток сіл.</t>
  </si>
  <si>
    <t>Обсяг співфінансування згідно молодіжного проекту «Добре» (за рахунок коштів сільської ради)</t>
  </si>
  <si>
    <t>середні витрати на реалізацію проекта за рахунок коштів сільської ради</t>
  </si>
  <si>
    <t>шт</t>
  </si>
  <si>
    <t>грн.</t>
  </si>
  <si>
    <t xml:space="preserve">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</si>
</sst>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0" xfId="0" applyFill="1"/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9" fillId="2" borderId="3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0" xfId="0" applyNumberFormat="1"/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2" fontId="9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3"/>
  <sheetViews>
    <sheetView tabSelected="1" view="pageBreakPreview" topLeftCell="A36" zoomScale="110" zoomScaleNormal="100" zoomScaleSheetLayoutView="110" workbookViewId="0">
      <selection activeCell="A41" sqref="A41"/>
    </sheetView>
  </sheetViews>
  <sheetFormatPr defaultColWidth="13.7109375" defaultRowHeight="15" x14ac:dyDescent="0.25"/>
  <cols>
    <col min="1" max="1" width="5.28515625" customWidth="1"/>
    <col min="2" max="2" width="5.85546875" customWidth="1"/>
    <col min="3" max="3" width="52.28515625" customWidth="1"/>
    <col min="9" max="9" width="16.7109375" style="13" bestFit="1" customWidth="1"/>
    <col min="10" max="11" width="13.7109375" style="13"/>
  </cols>
  <sheetData>
    <row r="1" spans="2:14" x14ac:dyDescent="0.25">
      <c r="L1" s="66" t="s">
        <v>39</v>
      </c>
      <c r="M1" s="67"/>
      <c r="N1" s="67"/>
    </row>
    <row r="2" spans="2:14" ht="46.5" customHeight="1" x14ac:dyDescent="0.25">
      <c r="L2" s="67"/>
      <c r="M2" s="67"/>
      <c r="N2" s="67"/>
    </row>
    <row r="3" spans="2:14" ht="15.75" x14ac:dyDescent="0.25">
      <c r="B3" s="70" t="s">
        <v>38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15.75" x14ac:dyDescent="0.25">
      <c r="B4" s="70" t="s">
        <v>40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2:14" ht="15.75" x14ac:dyDescent="0.25">
      <c r="B5" s="68" t="s">
        <v>37</v>
      </c>
      <c r="C5" s="9" t="s">
        <v>41</v>
      </c>
      <c r="D5" s="1"/>
      <c r="F5" s="71" t="s">
        <v>43</v>
      </c>
      <c r="G5" s="71"/>
      <c r="H5" s="71"/>
      <c r="I5" s="71"/>
      <c r="J5" s="71"/>
      <c r="K5" s="71"/>
      <c r="L5" s="71"/>
      <c r="M5" s="71"/>
      <c r="N5" s="71"/>
    </row>
    <row r="6" spans="2:14" ht="15" customHeight="1" x14ac:dyDescent="0.25">
      <c r="B6" s="68"/>
      <c r="C6" s="8" t="s">
        <v>32</v>
      </c>
      <c r="D6" s="1"/>
      <c r="F6" s="72" t="s">
        <v>36</v>
      </c>
      <c r="G6" s="72"/>
      <c r="H6" s="72"/>
      <c r="I6" s="72"/>
      <c r="J6" s="72"/>
      <c r="K6" s="72"/>
      <c r="L6" s="72"/>
      <c r="M6" s="72"/>
      <c r="N6" s="72"/>
    </row>
    <row r="7" spans="2:14" ht="15.75" x14ac:dyDescent="0.25">
      <c r="B7" s="68" t="s">
        <v>35</v>
      </c>
      <c r="C7" s="9" t="s">
        <v>42</v>
      </c>
      <c r="D7" s="1"/>
      <c r="F7" s="71" t="s">
        <v>43</v>
      </c>
      <c r="G7" s="71"/>
      <c r="H7" s="71"/>
      <c r="I7" s="71"/>
      <c r="J7" s="71"/>
      <c r="K7" s="71"/>
      <c r="L7" s="71"/>
      <c r="M7" s="71"/>
      <c r="N7" s="71"/>
    </row>
    <row r="8" spans="2:14" ht="15" customHeight="1" x14ac:dyDescent="0.25">
      <c r="B8" s="68"/>
      <c r="C8" s="8" t="s">
        <v>32</v>
      </c>
      <c r="D8" s="1"/>
      <c r="F8" s="73" t="s">
        <v>34</v>
      </c>
      <c r="G8" s="73"/>
      <c r="H8" s="73"/>
      <c r="I8" s="73"/>
      <c r="J8" s="73"/>
      <c r="K8" s="73"/>
      <c r="L8" s="73"/>
      <c r="M8" s="73"/>
      <c r="N8" s="73"/>
    </row>
    <row r="9" spans="2:14" ht="33" customHeight="1" x14ac:dyDescent="0.25">
      <c r="B9" s="68" t="s">
        <v>33</v>
      </c>
      <c r="C9" s="9" t="s">
        <v>60</v>
      </c>
      <c r="D9" s="9" t="s">
        <v>61</v>
      </c>
      <c r="F9" s="74" t="s">
        <v>62</v>
      </c>
      <c r="G9" s="74"/>
      <c r="H9" s="74"/>
      <c r="I9" s="74"/>
      <c r="J9" s="74"/>
      <c r="K9" s="74"/>
      <c r="L9" s="74"/>
      <c r="M9" s="74"/>
      <c r="N9" s="74"/>
    </row>
    <row r="10" spans="2:14" ht="15" customHeight="1" x14ac:dyDescent="0.25">
      <c r="B10" s="68"/>
      <c r="C10" s="7" t="s">
        <v>32</v>
      </c>
      <c r="D10" s="7" t="s">
        <v>31</v>
      </c>
      <c r="F10" s="72" t="s">
        <v>30</v>
      </c>
      <c r="G10" s="72"/>
      <c r="H10" s="72"/>
      <c r="I10" s="72"/>
      <c r="J10" s="72"/>
      <c r="K10" s="72"/>
      <c r="L10" s="72"/>
      <c r="M10" s="72"/>
      <c r="N10" s="72"/>
    </row>
    <row r="11" spans="2:14" ht="15.75" x14ac:dyDescent="0.25">
      <c r="B11" s="68" t="s">
        <v>29</v>
      </c>
      <c r="C11" s="69" t="s">
        <v>28</v>
      </c>
      <c r="D11" s="69"/>
      <c r="E11" s="69"/>
    </row>
    <row r="12" spans="2:14" ht="15.75" x14ac:dyDescent="0.25">
      <c r="B12" s="68"/>
      <c r="C12" s="69" t="s">
        <v>21</v>
      </c>
      <c r="D12" s="69"/>
      <c r="E12" s="69"/>
    </row>
    <row r="13" spans="2:14" ht="15.75" x14ac:dyDescent="0.25">
      <c r="B13" s="4"/>
    </row>
    <row r="14" spans="2:14" ht="15.75" x14ac:dyDescent="0.25">
      <c r="B14" s="4"/>
    </row>
    <row r="16" spans="2:14" ht="15.75" x14ac:dyDescent="0.25">
      <c r="C16" s="55" t="s">
        <v>10</v>
      </c>
      <c r="D16" s="55"/>
      <c r="E16" s="55"/>
      <c r="F16" s="55" t="s">
        <v>19</v>
      </c>
      <c r="G16" s="55"/>
      <c r="H16" s="55"/>
      <c r="I16" s="65" t="s">
        <v>8</v>
      </c>
      <c r="J16" s="65"/>
      <c r="K16" s="65"/>
    </row>
    <row r="17" spans="2:14" ht="31.5" x14ac:dyDescent="0.25">
      <c r="C17" s="6" t="s">
        <v>7</v>
      </c>
      <c r="D17" s="6" t="s">
        <v>6</v>
      </c>
      <c r="E17" s="6" t="s">
        <v>5</v>
      </c>
      <c r="F17" s="6" t="s">
        <v>7</v>
      </c>
      <c r="G17" s="6" t="s">
        <v>6</v>
      </c>
      <c r="H17" s="6" t="s">
        <v>5</v>
      </c>
      <c r="I17" s="17" t="s">
        <v>7</v>
      </c>
      <c r="J17" s="17" t="s">
        <v>6</v>
      </c>
      <c r="K17" s="17" t="s">
        <v>5</v>
      </c>
    </row>
    <row r="18" spans="2:14" ht="15.75" x14ac:dyDescent="0.25">
      <c r="C18" s="6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17">
        <v>7</v>
      </c>
      <c r="J18" s="17">
        <v>8</v>
      </c>
      <c r="K18" s="17">
        <v>9</v>
      </c>
    </row>
    <row r="19" spans="2:14" ht="15.75" x14ac:dyDescent="0.25">
      <c r="C19" s="10">
        <v>1920883</v>
      </c>
      <c r="D19" s="10">
        <v>205424</v>
      </c>
      <c r="E19" s="10">
        <f>C19+D19</f>
        <v>2126307</v>
      </c>
      <c r="F19" s="10">
        <v>1898204.7</v>
      </c>
      <c r="G19" s="49">
        <v>205424</v>
      </c>
      <c r="H19" s="10">
        <f>F19+G19</f>
        <v>2103628.7000000002</v>
      </c>
      <c r="I19" s="33">
        <f>F19-C19</f>
        <v>-22678.300000000047</v>
      </c>
      <c r="J19" s="33">
        <f>G19-D19</f>
        <v>0</v>
      </c>
      <c r="K19" s="33">
        <f>I19+J19</f>
        <v>-22678.300000000047</v>
      </c>
    </row>
    <row r="20" spans="2:14" ht="15.75" x14ac:dyDescent="0.25">
      <c r="B20" s="4"/>
    </row>
    <row r="21" spans="2:14" ht="15.75" x14ac:dyDescent="0.25">
      <c r="B21" s="68" t="s">
        <v>27</v>
      </c>
      <c r="C21" s="54" t="s">
        <v>26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2:14" ht="15.75" x14ac:dyDescent="0.25">
      <c r="B22" s="68"/>
      <c r="C22" s="1" t="s">
        <v>21</v>
      </c>
    </row>
    <row r="23" spans="2:14" ht="15.75" x14ac:dyDescent="0.25">
      <c r="B23" s="4"/>
    </row>
    <row r="24" spans="2:14" ht="79.5" customHeight="1" x14ac:dyDescent="0.25">
      <c r="B24" s="55" t="s">
        <v>25</v>
      </c>
      <c r="C24" s="55" t="s">
        <v>24</v>
      </c>
      <c r="D24" s="55" t="s">
        <v>10</v>
      </c>
      <c r="E24" s="55"/>
      <c r="F24" s="55"/>
      <c r="G24" s="55" t="s">
        <v>19</v>
      </c>
      <c r="H24" s="55"/>
      <c r="I24" s="55"/>
      <c r="J24" s="55" t="s">
        <v>8</v>
      </c>
      <c r="K24" s="55"/>
      <c r="L24" s="55"/>
    </row>
    <row r="25" spans="2:14" ht="31.5" x14ac:dyDescent="0.25">
      <c r="B25" s="55"/>
      <c r="C25" s="55"/>
      <c r="D25" s="6" t="s">
        <v>7</v>
      </c>
      <c r="E25" s="6" t="s">
        <v>6</v>
      </c>
      <c r="F25" s="6" t="s">
        <v>5</v>
      </c>
      <c r="G25" s="6" t="s">
        <v>7</v>
      </c>
      <c r="H25" s="6" t="s">
        <v>6</v>
      </c>
      <c r="I25" s="17" t="s">
        <v>5</v>
      </c>
      <c r="J25" s="17" t="s">
        <v>7</v>
      </c>
      <c r="K25" s="17" t="s">
        <v>6</v>
      </c>
      <c r="L25" s="6" t="s">
        <v>5</v>
      </c>
    </row>
    <row r="26" spans="2:14" ht="15.75" x14ac:dyDescent="0.2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17">
        <v>8</v>
      </c>
      <c r="J26" s="17">
        <v>9</v>
      </c>
      <c r="K26" s="17">
        <v>10</v>
      </c>
      <c r="L26" s="6">
        <v>11</v>
      </c>
    </row>
    <row r="27" spans="2:14" ht="32.25" customHeight="1" x14ac:dyDescent="0.25">
      <c r="B27" s="6"/>
      <c r="C27" s="24" t="s">
        <v>63</v>
      </c>
      <c r="D27" s="10">
        <v>640500</v>
      </c>
      <c r="E27" s="10">
        <v>0</v>
      </c>
      <c r="F27" s="10">
        <f>D27+E27</f>
        <v>640500</v>
      </c>
      <c r="G27" s="10">
        <v>256126</v>
      </c>
      <c r="H27" s="49">
        <v>0</v>
      </c>
      <c r="I27" s="50">
        <f>G27</f>
        <v>256126</v>
      </c>
      <c r="J27" s="50">
        <f>G27-D27</f>
        <v>-384374</v>
      </c>
      <c r="K27" s="50">
        <v>0</v>
      </c>
      <c r="L27" s="49">
        <f>J27</f>
        <v>-384374</v>
      </c>
    </row>
    <row r="28" spans="2:14" ht="28.5" customHeight="1" x14ac:dyDescent="0.25">
      <c r="B28" s="56" t="s">
        <v>71</v>
      </c>
      <c r="C28" s="57"/>
      <c r="D28" s="57"/>
      <c r="E28" s="57"/>
      <c r="F28" s="57"/>
      <c r="G28" s="57"/>
      <c r="H28" s="57"/>
      <c r="I28" s="57"/>
      <c r="J28" s="57"/>
      <c r="K28" s="57"/>
      <c r="L28" s="58"/>
    </row>
    <row r="29" spans="2:14" ht="29.25" customHeight="1" x14ac:dyDescent="0.25">
      <c r="B29" s="10"/>
      <c r="C29" s="51" t="s">
        <v>64</v>
      </c>
      <c r="D29" s="10">
        <v>600891</v>
      </c>
      <c r="E29" s="10">
        <v>0</v>
      </c>
      <c r="F29" s="10">
        <f t="shared" ref="F29:F41" si="0">D29+E29</f>
        <v>600891</v>
      </c>
      <c r="G29" s="10">
        <v>1006186.7</v>
      </c>
      <c r="H29" s="49">
        <v>0</v>
      </c>
      <c r="I29" s="50">
        <f>G29</f>
        <v>1006186.7</v>
      </c>
      <c r="J29" s="50">
        <f>G29-D29</f>
        <v>405295.69999999995</v>
      </c>
      <c r="K29" s="50">
        <v>0</v>
      </c>
      <c r="L29" s="49">
        <f>J29</f>
        <v>405295.69999999995</v>
      </c>
      <c r="M29" s="38"/>
    </row>
    <row r="30" spans="2:14" ht="29.25" customHeight="1" x14ac:dyDescent="0.25">
      <c r="B30" s="59" t="s">
        <v>72</v>
      </c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38"/>
    </row>
    <row r="31" spans="2:14" ht="52.5" customHeight="1" x14ac:dyDescent="0.25">
      <c r="B31" s="10"/>
      <c r="C31" s="51" t="s">
        <v>65</v>
      </c>
      <c r="D31" s="10">
        <v>200000</v>
      </c>
      <c r="E31" s="10">
        <v>0</v>
      </c>
      <c r="F31" s="10">
        <f t="shared" si="0"/>
        <v>200000</v>
      </c>
      <c r="G31" s="10">
        <v>200000</v>
      </c>
      <c r="H31" s="49">
        <v>0</v>
      </c>
      <c r="I31" s="50">
        <f>G31</f>
        <v>200000</v>
      </c>
      <c r="J31" s="50">
        <f>G31-D31</f>
        <v>0</v>
      </c>
      <c r="K31" s="50">
        <f>H31+E31</f>
        <v>0</v>
      </c>
      <c r="L31" s="49">
        <f>I31-F31</f>
        <v>0</v>
      </c>
      <c r="N31" s="38"/>
    </row>
    <row r="32" spans="2:14" ht="17.25" customHeight="1" x14ac:dyDescent="0.25">
      <c r="B32" s="59" t="s">
        <v>51</v>
      </c>
      <c r="C32" s="60"/>
      <c r="D32" s="60"/>
      <c r="E32" s="60"/>
      <c r="F32" s="60"/>
      <c r="G32" s="60"/>
      <c r="H32" s="60"/>
      <c r="I32" s="60"/>
      <c r="J32" s="60"/>
      <c r="K32" s="60"/>
      <c r="L32" s="61"/>
    </row>
    <row r="33" spans="2:14" ht="38.25" customHeight="1" x14ac:dyDescent="0.25">
      <c r="B33" s="10"/>
      <c r="C33" s="51" t="s">
        <v>66</v>
      </c>
      <c r="D33" s="10">
        <v>97288</v>
      </c>
      <c r="E33" s="10">
        <v>102712</v>
      </c>
      <c r="F33" s="10">
        <f t="shared" si="0"/>
        <v>200000</v>
      </c>
      <c r="G33" s="10">
        <v>97288</v>
      </c>
      <c r="H33" s="49">
        <v>102712</v>
      </c>
      <c r="I33" s="50">
        <v>200000</v>
      </c>
      <c r="J33" s="50">
        <f t="shared" ref="J33:J41" si="1">G33-D33</f>
        <v>0</v>
      </c>
      <c r="K33" s="50">
        <f>H33-E33</f>
        <v>0</v>
      </c>
      <c r="L33" s="49">
        <f t="shared" ref="L33:L41" si="2">I33-F33</f>
        <v>0</v>
      </c>
    </row>
    <row r="34" spans="2:14" ht="17.25" customHeight="1" x14ac:dyDescent="0.25">
      <c r="B34" s="59" t="s">
        <v>51</v>
      </c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2:14" ht="31.5" customHeight="1" x14ac:dyDescent="0.25">
      <c r="B35" s="10"/>
      <c r="C35" s="51" t="s">
        <v>67</v>
      </c>
      <c r="D35" s="10">
        <v>98288</v>
      </c>
      <c r="E35" s="10">
        <v>102712</v>
      </c>
      <c r="F35" s="10">
        <f t="shared" si="0"/>
        <v>201000</v>
      </c>
      <c r="G35" s="10">
        <v>98288</v>
      </c>
      <c r="H35" s="49">
        <v>102712</v>
      </c>
      <c r="I35" s="50">
        <v>201000</v>
      </c>
      <c r="J35" s="50">
        <f t="shared" si="1"/>
        <v>0</v>
      </c>
      <c r="K35" s="50">
        <f t="shared" ref="K35:K41" si="3">H35-E35</f>
        <v>0</v>
      </c>
      <c r="L35" s="49">
        <f t="shared" si="2"/>
        <v>0</v>
      </c>
    </row>
    <row r="36" spans="2:14" ht="17.25" customHeight="1" x14ac:dyDescent="0.25">
      <c r="B36" s="59" t="s">
        <v>51</v>
      </c>
      <c r="C36" s="60"/>
      <c r="D36" s="60"/>
      <c r="E36" s="60"/>
      <c r="F36" s="60"/>
      <c r="G36" s="60"/>
      <c r="H36" s="60"/>
      <c r="I36" s="60"/>
      <c r="J36" s="60"/>
      <c r="K36" s="60"/>
      <c r="L36" s="61"/>
    </row>
    <row r="37" spans="2:14" ht="54" customHeight="1" x14ac:dyDescent="0.25">
      <c r="B37" s="10"/>
      <c r="C37" s="51" t="s">
        <v>68</v>
      </c>
      <c r="D37" s="10">
        <v>240316</v>
      </c>
      <c r="E37" s="10">
        <v>0</v>
      </c>
      <c r="F37" s="10">
        <f t="shared" si="0"/>
        <v>240316</v>
      </c>
      <c r="G37" s="10">
        <v>240316</v>
      </c>
      <c r="H37" s="49">
        <v>0</v>
      </c>
      <c r="I37" s="50">
        <v>240316</v>
      </c>
      <c r="J37" s="50">
        <f t="shared" si="1"/>
        <v>0</v>
      </c>
      <c r="K37" s="50">
        <f t="shared" si="3"/>
        <v>0</v>
      </c>
      <c r="L37" s="49">
        <f>J37</f>
        <v>0</v>
      </c>
    </row>
    <row r="38" spans="2:14" ht="14.25" customHeight="1" x14ac:dyDescent="0.25">
      <c r="B38" s="59" t="s">
        <v>51</v>
      </c>
      <c r="C38" s="60"/>
      <c r="D38" s="60"/>
      <c r="E38" s="60"/>
      <c r="F38" s="60"/>
      <c r="G38" s="60"/>
      <c r="H38" s="60"/>
      <c r="I38" s="60"/>
      <c r="J38" s="60"/>
      <c r="K38" s="60"/>
      <c r="L38" s="61"/>
    </row>
    <row r="39" spans="2:14" ht="38.25" customHeight="1" x14ac:dyDescent="0.25">
      <c r="B39" s="10"/>
      <c r="C39" s="51" t="s">
        <v>69</v>
      </c>
      <c r="D39" s="10">
        <v>22300</v>
      </c>
      <c r="E39" s="10">
        <v>0</v>
      </c>
      <c r="F39" s="10">
        <f t="shared" si="0"/>
        <v>22300</v>
      </c>
      <c r="G39" s="10">
        <v>0</v>
      </c>
      <c r="H39" s="49">
        <v>0</v>
      </c>
      <c r="I39" s="50">
        <v>0</v>
      </c>
      <c r="J39" s="50">
        <f t="shared" si="1"/>
        <v>-22300</v>
      </c>
      <c r="K39" s="50">
        <f t="shared" si="3"/>
        <v>0</v>
      </c>
      <c r="L39" s="49">
        <f t="shared" si="2"/>
        <v>-22300</v>
      </c>
    </row>
    <row r="40" spans="2:14" ht="31.5" customHeight="1" x14ac:dyDescent="0.25">
      <c r="B40" s="59" t="s">
        <v>106</v>
      </c>
      <c r="C40" s="60"/>
      <c r="D40" s="60"/>
      <c r="E40" s="60"/>
      <c r="F40" s="60"/>
      <c r="G40" s="60"/>
      <c r="H40" s="60"/>
      <c r="I40" s="60"/>
      <c r="J40" s="60"/>
      <c r="K40" s="60"/>
      <c r="L40" s="61"/>
    </row>
    <row r="41" spans="2:14" ht="52.5" customHeight="1" x14ac:dyDescent="0.25">
      <c r="B41" s="10"/>
      <c r="C41" s="51" t="s">
        <v>70</v>
      </c>
      <c r="D41" s="10">
        <v>21300</v>
      </c>
      <c r="E41" s="10">
        <v>0</v>
      </c>
      <c r="F41" s="10">
        <f t="shared" si="0"/>
        <v>21300</v>
      </c>
      <c r="G41" s="10">
        <v>0</v>
      </c>
      <c r="H41" s="49">
        <v>0</v>
      </c>
      <c r="I41" s="50">
        <v>0</v>
      </c>
      <c r="J41" s="50">
        <f t="shared" si="1"/>
        <v>-21300</v>
      </c>
      <c r="K41" s="50">
        <f t="shared" si="3"/>
        <v>0</v>
      </c>
      <c r="L41" s="49">
        <f t="shared" si="2"/>
        <v>-21300</v>
      </c>
    </row>
    <row r="42" spans="2:14" ht="15.75" x14ac:dyDescent="0.25">
      <c r="B42" s="10"/>
      <c r="C42" s="31" t="s">
        <v>18</v>
      </c>
      <c r="D42" s="10">
        <f>D27+D29+D31+D33+D35+D37+D39+D41</f>
        <v>1920883</v>
      </c>
      <c r="E42" s="10">
        <f>E27+E29+E31+E33+E35+E37+E39+E41</f>
        <v>205424</v>
      </c>
      <c r="F42" s="10">
        <f>F27+F29+F31+F33+F35+F37+F39+F41</f>
        <v>2126307</v>
      </c>
      <c r="G42" s="49">
        <f>G27+G41+G39+G37+G35+G33++G31+G29</f>
        <v>1898204.7</v>
      </c>
      <c r="H42" s="49">
        <f>H35+H33</f>
        <v>205424</v>
      </c>
      <c r="I42" s="50">
        <f>I27+I41+I39+I37+I35++I33+I31+I29</f>
        <v>2103628.7000000002</v>
      </c>
      <c r="J42" s="50">
        <f>J27+J41+J39+J37+J35+J33++J31+J29</f>
        <v>-22678.300000000047</v>
      </c>
      <c r="K42" s="50">
        <f>0</f>
        <v>0</v>
      </c>
      <c r="L42" s="49">
        <f>L27+L41+L39+L37+L35+L33+L31++L29</f>
        <v>-22678.300000000047</v>
      </c>
    </row>
    <row r="43" spans="2:14" ht="32.25" customHeight="1" x14ac:dyDescent="0.25">
      <c r="B43" s="81" t="s">
        <v>106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</row>
    <row r="44" spans="2:14" ht="15.75" x14ac:dyDescent="0.25">
      <c r="B44" s="4"/>
    </row>
    <row r="45" spans="2:14" ht="15.75" x14ac:dyDescent="0.25">
      <c r="B45" s="68" t="s">
        <v>23</v>
      </c>
      <c r="C45" s="54" t="s">
        <v>22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14" ht="15.75" x14ac:dyDescent="0.25">
      <c r="B46" s="68"/>
      <c r="C46" s="1" t="s">
        <v>21</v>
      </c>
    </row>
    <row r="47" spans="2:14" ht="15.75" x14ac:dyDescent="0.25">
      <c r="B47" s="4"/>
    </row>
    <row r="48" spans="2:14" ht="15.75" x14ac:dyDescent="0.25">
      <c r="C48" s="55" t="s">
        <v>20</v>
      </c>
      <c r="D48" s="55" t="s">
        <v>10</v>
      </c>
      <c r="E48" s="55"/>
      <c r="F48" s="55"/>
      <c r="G48" s="55" t="s">
        <v>19</v>
      </c>
      <c r="H48" s="55"/>
      <c r="I48" s="55"/>
      <c r="J48" s="55" t="s">
        <v>8</v>
      </c>
      <c r="K48" s="55"/>
      <c r="L48" s="55"/>
    </row>
    <row r="49" spans="2:14" ht="41.25" customHeight="1" x14ac:dyDescent="0.25">
      <c r="C49" s="55"/>
      <c r="D49" s="6" t="s">
        <v>7</v>
      </c>
      <c r="E49" s="6" t="s">
        <v>6</v>
      </c>
      <c r="F49" s="6" t="s">
        <v>5</v>
      </c>
      <c r="G49" s="6" t="s">
        <v>7</v>
      </c>
      <c r="H49" s="6" t="s">
        <v>6</v>
      </c>
      <c r="I49" s="17" t="s">
        <v>5</v>
      </c>
      <c r="J49" s="17" t="s">
        <v>7</v>
      </c>
      <c r="K49" s="17" t="s">
        <v>6</v>
      </c>
      <c r="L49" s="6" t="s">
        <v>5</v>
      </c>
    </row>
    <row r="50" spans="2:14" ht="15.75" x14ac:dyDescent="0.25">
      <c r="C50" s="6">
        <v>1</v>
      </c>
      <c r="D50" s="6">
        <v>2</v>
      </c>
      <c r="E50" s="6">
        <v>3</v>
      </c>
      <c r="F50" s="6">
        <v>4</v>
      </c>
      <c r="G50" s="6">
        <v>5</v>
      </c>
      <c r="H50" s="6">
        <v>6</v>
      </c>
      <c r="I50" s="17">
        <v>7</v>
      </c>
      <c r="J50" s="17">
        <v>8</v>
      </c>
      <c r="K50" s="17">
        <v>9</v>
      </c>
      <c r="L50" s="6">
        <v>10</v>
      </c>
    </row>
    <row r="51" spans="2:14" ht="15.75" x14ac:dyDescent="0.25">
      <c r="C51" s="5"/>
      <c r="D51" s="6"/>
      <c r="E51" s="6"/>
      <c r="F51" s="6"/>
      <c r="G51" s="6"/>
      <c r="H51" s="6"/>
      <c r="I51" s="17"/>
      <c r="J51" s="17"/>
      <c r="K51" s="17"/>
      <c r="L51" s="6"/>
    </row>
    <row r="52" spans="2:14" ht="15.75" x14ac:dyDescent="0.25">
      <c r="C52" s="5"/>
      <c r="D52" s="6"/>
      <c r="E52" s="6"/>
      <c r="F52" s="6"/>
      <c r="G52" s="6"/>
      <c r="H52" s="6"/>
      <c r="I52" s="17"/>
      <c r="J52" s="17"/>
      <c r="K52" s="17"/>
      <c r="L52" s="6"/>
    </row>
    <row r="53" spans="2:14" ht="15.75" x14ac:dyDescent="0.25">
      <c r="C53" s="5" t="s">
        <v>18</v>
      </c>
      <c r="D53" s="6"/>
      <c r="E53" s="6"/>
      <c r="F53" s="6"/>
      <c r="G53" s="6"/>
      <c r="H53" s="6"/>
      <c r="I53" s="17"/>
      <c r="J53" s="17"/>
      <c r="K53" s="17"/>
      <c r="L53" s="6"/>
    </row>
    <row r="54" spans="2:14" ht="15.75" x14ac:dyDescent="0.25">
      <c r="C54" s="55" t="s">
        <v>17</v>
      </c>
      <c r="D54" s="55"/>
      <c r="E54" s="55"/>
      <c r="F54" s="55"/>
      <c r="G54" s="55"/>
      <c r="H54" s="55"/>
      <c r="I54" s="55"/>
      <c r="J54" s="55"/>
      <c r="K54" s="55"/>
      <c r="L54" s="55"/>
    </row>
    <row r="55" spans="2:14" ht="15.75" x14ac:dyDescent="0.25">
      <c r="B55" s="4"/>
    </row>
    <row r="56" spans="2:14" ht="15.75" x14ac:dyDescent="0.25">
      <c r="B56" s="3" t="s">
        <v>16</v>
      </c>
      <c r="C56" s="54" t="s">
        <v>15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2:14" ht="15.75" x14ac:dyDescent="0.25">
      <c r="B57" s="4"/>
    </row>
    <row r="58" spans="2:14" ht="31.5" customHeight="1" x14ac:dyDescent="0.25">
      <c r="B58" s="55" t="s">
        <v>14</v>
      </c>
      <c r="C58" s="55" t="s">
        <v>13</v>
      </c>
      <c r="D58" s="55" t="s">
        <v>12</v>
      </c>
      <c r="E58" s="55" t="s">
        <v>11</v>
      </c>
      <c r="F58" s="55" t="s">
        <v>10</v>
      </c>
      <c r="G58" s="55"/>
      <c r="H58" s="55"/>
      <c r="I58" s="65" t="s">
        <v>9</v>
      </c>
      <c r="J58" s="65"/>
      <c r="K58" s="65"/>
      <c r="L58" s="55" t="s">
        <v>8</v>
      </c>
      <c r="M58" s="55"/>
      <c r="N58" s="55"/>
    </row>
    <row r="59" spans="2:14" ht="15.75" customHeight="1" x14ac:dyDescent="0.25">
      <c r="B59" s="55"/>
      <c r="C59" s="55"/>
      <c r="D59" s="55"/>
      <c r="E59" s="55"/>
      <c r="F59" s="55"/>
      <c r="G59" s="55"/>
      <c r="H59" s="55"/>
      <c r="I59" s="65"/>
      <c r="J59" s="65"/>
      <c r="K59" s="65"/>
      <c r="L59" s="55"/>
      <c r="M59" s="55"/>
      <c r="N59" s="55"/>
    </row>
    <row r="60" spans="2:14" ht="31.5" x14ac:dyDescent="0.25">
      <c r="B60" s="55"/>
      <c r="C60" s="55"/>
      <c r="D60" s="55"/>
      <c r="E60" s="55"/>
      <c r="F60" s="6" t="s">
        <v>7</v>
      </c>
      <c r="G60" s="6" t="s">
        <v>6</v>
      </c>
      <c r="H60" s="6" t="s">
        <v>5</v>
      </c>
      <c r="I60" s="17" t="s">
        <v>7</v>
      </c>
      <c r="J60" s="17" t="s">
        <v>6</v>
      </c>
      <c r="K60" s="17" t="s">
        <v>5</v>
      </c>
      <c r="L60" s="6" t="s">
        <v>7</v>
      </c>
      <c r="M60" s="6" t="s">
        <v>6</v>
      </c>
      <c r="N60" s="6" t="s">
        <v>5</v>
      </c>
    </row>
    <row r="61" spans="2:14" ht="15.75" x14ac:dyDescent="0.25">
      <c r="B61" s="6">
        <v>1</v>
      </c>
      <c r="C61" s="6">
        <v>2</v>
      </c>
      <c r="D61" s="6">
        <v>3</v>
      </c>
      <c r="E61" s="6">
        <v>4</v>
      </c>
      <c r="F61" s="6">
        <v>5</v>
      </c>
      <c r="G61" s="6">
        <v>6</v>
      </c>
      <c r="H61" s="6">
        <v>7</v>
      </c>
      <c r="I61" s="17">
        <v>8</v>
      </c>
      <c r="J61" s="17">
        <v>9</v>
      </c>
      <c r="K61" s="17">
        <v>10</v>
      </c>
      <c r="L61" s="6">
        <v>11</v>
      </c>
      <c r="M61" s="6">
        <v>12</v>
      </c>
      <c r="N61" s="6">
        <v>13</v>
      </c>
    </row>
    <row r="62" spans="2:14" ht="32.25" customHeight="1" x14ac:dyDescent="0.25">
      <c r="B62" s="6"/>
      <c r="C62" s="28" t="s">
        <v>73</v>
      </c>
      <c r="D62" s="6"/>
      <c r="E62" s="6"/>
      <c r="F62" s="6"/>
      <c r="G62" s="6"/>
      <c r="H62" s="6"/>
      <c r="I62" s="17"/>
      <c r="J62" s="17"/>
      <c r="K62" s="17"/>
      <c r="L62" s="6"/>
      <c r="M62" s="6"/>
      <c r="N62" s="6"/>
    </row>
    <row r="63" spans="2:14" ht="15.75" x14ac:dyDescent="0.25">
      <c r="B63" s="6"/>
      <c r="C63" s="12" t="s">
        <v>53</v>
      </c>
      <c r="D63" s="6"/>
      <c r="E63" s="6"/>
      <c r="F63" s="6"/>
      <c r="G63" s="6"/>
      <c r="H63" s="6"/>
      <c r="I63" s="17"/>
      <c r="J63" s="17"/>
      <c r="K63" s="17"/>
      <c r="L63" s="6"/>
      <c r="M63" s="6"/>
      <c r="N63" s="6"/>
    </row>
    <row r="64" spans="2:14" ht="21.75" customHeight="1" x14ac:dyDescent="0.25">
      <c r="B64" s="23"/>
      <c r="C64" s="20" t="s">
        <v>74</v>
      </c>
      <c r="D64" s="23" t="s">
        <v>113</v>
      </c>
      <c r="E64" s="20" t="s">
        <v>58</v>
      </c>
      <c r="F64" s="10">
        <v>640500</v>
      </c>
      <c r="G64" s="10">
        <v>0</v>
      </c>
      <c r="H64" s="10">
        <f>F64</f>
        <v>640500</v>
      </c>
      <c r="I64" s="10">
        <v>256126</v>
      </c>
      <c r="J64" s="49">
        <v>0</v>
      </c>
      <c r="K64" s="50">
        <f>I64</f>
        <v>256126</v>
      </c>
      <c r="L64" s="10">
        <f>I64-F64</f>
        <v>-384374</v>
      </c>
      <c r="M64" s="10">
        <v>0</v>
      </c>
      <c r="N64" s="10">
        <f>L64</f>
        <v>-384374</v>
      </c>
    </row>
    <row r="65" spans="2:14" ht="30" customHeight="1" x14ac:dyDescent="0.25">
      <c r="B65" s="56" t="s">
        <v>75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8"/>
    </row>
    <row r="66" spans="2:14" ht="15.75" x14ac:dyDescent="0.25">
      <c r="B66" s="6"/>
      <c r="C66" s="19" t="s">
        <v>4</v>
      </c>
      <c r="D66" s="5"/>
      <c r="E66" s="5"/>
      <c r="F66" s="5"/>
      <c r="G66" s="5"/>
      <c r="H66" s="5"/>
      <c r="I66" s="14"/>
      <c r="J66" s="14"/>
      <c r="K66" s="14"/>
      <c r="L66" s="5"/>
      <c r="M66" s="5"/>
      <c r="N66" s="5"/>
    </row>
    <row r="67" spans="2:14" ht="26.25" customHeight="1" x14ac:dyDescent="0.25">
      <c r="B67" s="23"/>
      <c r="C67" s="24" t="s">
        <v>76</v>
      </c>
      <c r="D67" s="24" t="s">
        <v>56</v>
      </c>
      <c r="E67" s="24" t="s">
        <v>52</v>
      </c>
      <c r="F67" s="31">
        <v>5</v>
      </c>
      <c r="G67" s="27">
        <v>0</v>
      </c>
      <c r="H67" s="27">
        <v>5</v>
      </c>
      <c r="I67" s="32">
        <v>4</v>
      </c>
      <c r="J67" s="32">
        <v>0</v>
      </c>
      <c r="K67" s="32">
        <v>4</v>
      </c>
      <c r="L67" s="32">
        <f>I67-F67</f>
        <v>-1</v>
      </c>
      <c r="M67" s="29">
        <f>J67-G67</f>
        <v>0</v>
      </c>
      <c r="N67" s="29">
        <f>L67</f>
        <v>-1</v>
      </c>
    </row>
    <row r="68" spans="2:14" ht="29.25" customHeight="1" x14ac:dyDescent="0.25">
      <c r="B68" s="78" t="s">
        <v>77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80"/>
    </row>
    <row r="69" spans="2:14" ht="15.75" x14ac:dyDescent="0.25">
      <c r="B69" s="6"/>
      <c r="C69" s="30" t="s">
        <v>3</v>
      </c>
      <c r="D69" s="6"/>
      <c r="E69" s="6"/>
      <c r="F69" s="6"/>
      <c r="G69" s="6"/>
      <c r="H69" s="6"/>
      <c r="I69" s="17"/>
      <c r="J69" s="17"/>
      <c r="K69" s="17"/>
      <c r="L69" s="6"/>
      <c r="M69" s="6"/>
      <c r="N69" s="6"/>
    </row>
    <row r="70" spans="2:14" ht="29.25" customHeight="1" x14ac:dyDescent="0.25">
      <c r="B70" s="23"/>
      <c r="C70" s="25" t="s">
        <v>78</v>
      </c>
      <c r="D70" s="23" t="s">
        <v>113</v>
      </c>
      <c r="E70" s="20" t="s">
        <v>59</v>
      </c>
      <c r="F70" s="31">
        <f>F64/F67</f>
        <v>128100</v>
      </c>
      <c r="G70" s="10">
        <v>0</v>
      </c>
      <c r="H70" s="31">
        <f>F70</f>
        <v>128100</v>
      </c>
      <c r="I70" s="50">
        <f>I64/I67</f>
        <v>64031.5</v>
      </c>
      <c r="J70" s="50">
        <v>0</v>
      </c>
      <c r="K70" s="50">
        <f>I70</f>
        <v>64031.5</v>
      </c>
      <c r="L70" s="50">
        <f>I70-F70</f>
        <v>-64068.5</v>
      </c>
      <c r="M70" s="50">
        <v>0</v>
      </c>
      <c r="N70" s="50">
        <f>L70</f>
        <v>-64068.5</v>
      </c>
    </row>
    <row r="71" spans="2:14" ht="34.5" customHeight="1" x14ac:dyDescent="0.25">
      <c r="B71" s="75" t="s">
        <v>79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7"/>
    </row>
    <row r="72" spans="2:14" ht="19.5" customHeight="1" x14ac:dyDescent="0.25">
      <c r="B72" s="19"/>
      <c r="C72" s="19" t="s">
        <v>50</v>
      </c>
      <c r="D72" s="19"/>
      <c r="E72" s="19"/>
      <c r="F72" s="19"/>
      <c r="G72" s="19"/>
      <c r="H72" s="19"/>
      <c r="I72" s="21"/>
      <c r="J72" s="21"/>
      <c r="K72" s="21"/>
      <c r="L72" s="19"/>
      <c r="M72" s="19"/>
      <c r="N72" s="19"/>
    </row>
    <row r="73" spans="2:14" ht="21" customHeight="1" x14ac:dyDescent="0.25">
      <c r="B73" s="19"/>
      <c r="C73" s="20" t="s">
        <v>80</v>
      </c>
      <c r="D73" s="18" t="s">
        <v>81</v>
      </c>
      <c r="E73" s="20" t="s">
        <v>52</v>
      </c>
      <c r="F73" s="10">
        <v>75</v>
      </c>
      <c r="G73" s="10">
        <v>0</v>
      </c>
      <c r="H73" s="10">
        <v>75</v>
      </c>
      <c r="I73" s="33">
        <v>73</v>
      </c>
      <c r="J73" s="33">
        <v>0</v>
      </c>
      <c r="K73" s="33">
        <v>73</v>
      </c>
      <c r="L73" s="10">
        <f>I73-F73</f>
        <v>-2</v>
      </c>
      <c r="M73" s="10">
        <v>0</v>
      </c>
      <c r="N73" s="10">
        <f>L73</f>
        <v>-2</v>
      </c>
    </row>
    <row r="74" spans="2:14" ht="19.5" customHeight="1" x14ac:dyDescent="0.25">
      <c r="B74" s="56" t="s">
        <v>82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8"/>
    </row>
    <row r="75" spans="2:14" ht="19.5" customHeight="1" x14ac:dyDescent="0.25">
      <c r="B75" s="56" t="s">
        <v>2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</row>
    <row r="76" spans="2:14" ht="30.75" customHeight="1" x14ac:dyDescent="0.25">
      <c r="B76" s="35"/>
      <c r="C76" s="39" t="s">
        <v>83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2:14" ht="19.5" customHeight="1" x14ac:dyDescent="0.25">
      <c r="B77" s="35"/>
      <c r="C77" s="19" t="s">
        <v>53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2:14" ht="19.5" customHeight="1" x14ac:dyDescent="0.25">
      <c r="B78" s="35"/>
      <c r="C78" s="40" t="s">
        <v>84</v>
      </c>
      <c r="D78" s="34" t="s">
        <v>113</v>
      </c>
      <c r="E78" s="52" t="s">
        <v>58</v>
      </c>
      <c r="F78" s="10">
        <v>600891</v>
      </c>
      <c r="G78" s="34">
        <v>0</v>
      </c>
      <c r="H78" s="10">
        <f>F78</f>
        <v>600891</v>
      </c>
      <c r="I78" s="11">
        <f>G29</f>
        <v>1006186.7</v>
      </c>
      <c r="J78" s="22">
        <v>0</v>
      </c>
      <c r="K78" s="26">
        <f>I78</f>
        <v>1006186.7</v>
      </c>
      <c r="L78" s="26">
        <f>I78-F78</f>
        <v>405295.69999999995</v>
      </c>
      <c r="M78" s="26">
        <v>0</v>
      </c>
      <c r="N78" s="22">
        <f>L78</f>
        <v>405295.69999999995</v>
      </c>
    </row>
    <row r="79" spans="2:14" ht="30.75" customHeight="1" x14ac:dyDescent="0.25">
      <c r="B79" s="56" t="s">
        <v>85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8"/>
    </row>
    <row r="80" spans="2:14" ht="19.5" customHeight="1" x14ac:dyDescent="0.25">
      <c r="B80" s="35"/>
      <c r="C80" s="19" t="s">
        <v>4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2:14" ht="15.75" customHeight="1" x14ac:dyDescent="0.25">
      <c r="B81" s="35"/>
      <c r="C81" s="40" t="s">
        <v>88</v>
      </c>
      <c r="D81" s="19" t="s">
        <v>86</v>
      </c>
      <c r="E81" s="19" t="s">
        <v>87</v>
      </c>
      <c r="F81" s="19">
        <v>2</v>
      </c>
      <c r="G81" s="19">
        <v>0</v>
      </c>
      <c r="H81" s="19">
        <v>2</v>
      </c>
      <c r="I81" s="19">
        <v>5</v>
      </c>
      <c r="J81" s="19">
        <v>0</v>
      </c>
      <c r="K81" s="19">
        <v>5</v>
      </c>
      <c r="L81" s="19">
        <f>I81-F81</f>
        <v>3</v>
      </c>
      <c r="M81" s="19">
        <v>0</v>
      </c>
      <c r="N81" s="19">
        <v>3</v>
      </c>
    </row>
    <row r="82" spans="2:14" ht="29.25" customHeight="1" x14ac:dyDescent="0.25">
      <c r="B82" s="56" t="s">
        <v>89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8"/>
    </row>
    <row r="83" spans="2:14" ht="19.5" customHeight="1" x14ac:dyDescent="0.25">
      <c r="B83" s="35"/>
      <c r="C83" s="30" t="s">
        <v>3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2:14" ht="15.75" customHeight="1" x14ac:dyDescent="0.25">
      <c r="B84" s="35"/>
      <c r="C84" s="40" t="s">
        <v>90</v>
      </c>
      <c r="D84" s="34" t="s">
        <v>114</v>
      </c>
      <c r="E84" s="20" t="s">
        <v>59</v>
      </c>
      <c r="F84" s="10">
        <f>F78/F81</f>
        <v>300445.5</v>
      </c>
      <c r="G84" s="10">
        <v>0</v>
      </c>
      <c r="H84" s="10">
        <f>F84</f>
        <v>300445.5</v>
      </c>
      <c r="I84" s="10">
        <f>I78/I81</f>
        <v>201237.34</v>
      </c>
      <c r="J84" s="10">
        <v>0</v>
      </c>
      <c r="K84" s="10">
        <f>I84</f>
        <v>201237.34</v>
      </c>
      <c r="L84" s="10">
        <f>I84-F84</f>
        <v>-99208.16</v>
      </c>
      <c r="M84" s="10">
        <v>0</v>
      </c>
      <c r="N84" s="10">
        <f>L84</f>
        <v>-99208.16</v>
      </c>
    </row>
    <row r="85" spans="2:14" ht="30" customHeight="1" x14ac:dyDescent="0.25">
      <c r="B85" s="56" t="s">
        <v>91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8"/>
    </row>
    <row r="86" spans="2:14" ht="19.5" customHeight="1" x14ac:dyDescent="0.25">
      <c r="B86" s="35"/>
      <c r="C86" s="19" t="s">
        <v>50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2:14" ht="27" customHeight="1" x14ac:dyDescent="0.25">
      <c r="B87" s="35"/>
      <c r="C87" s="20" t="s">
        <v>92</v>
      </c>
      <c r="D87" s="34" t="s">
        <v>81</v>
      </c>
      <c r="E87" s="34" t="s">
        <v>87</v>
      </c>
      <c r="F87" s="34">
        <v>100</v>
      </c>
      <c r="G87" s="34">
        <v>0</v>
      </c>
      <c r="H87" s="34">
        <v>100</v>
      </c>
      <c r="I87" s="34">
        <v>100</v>
      </c>
      <c r="J87" s="34">
        <v>0</v>
      </c>
      <c r="K87" s="34">
        <v>100</v>
      </c>
      <c r="L87" s="34">
        <v>0</v>
      </c>
      <c r="M87" s="34">
        <v>0</v>
      </c>
      <c r="N87" s="34">
        <v>0</v>
      </c>
    </row>
    <row r="88" spans="2:14" ht="19.5" customHeight="1" x14ac:dyDescent="0.25">
      <c r="B88" s="56" t="s">
        <v>51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8"/>
    </row>
    <row r="89" spans="2:14" ht="48.75" customHeight="1" x14ac:dyDescent="0.25">
      <c r="B89" s="35"/>
      <c r="C89" s="28" t="s">
        <v>65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2:14" ht="16.5" customHeight="1" x14ac:dyDescent="0.25">
      <c r="B90" s="35"/>
      <c r="C90" s="19" t="s">
        <v>53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2:14" ht="15.75" customHeight="1" x14ac:dyDescent="0.25">
      <c r="B91" s="35"/>
      <c r="C91" s="20" t="s">
        <v>93</v>
      </c>
      <c r="D91" s="34" t="s">
        <v>44</v>
      </c>
      <c r="E91" s="40" t="s">
        <v>58</v>
      </c>
      <c r="F91" s="10">
        <v>200000</v>
      </c>
      <c r="G91" s="10">
        <v>0</v>
      </c>
      <c r="H91" s="10">
        <f>F91</f>
        <v>200000</v>
      </c>
      <c r="I91" s="10">
        <f>H91</f>
        <v>200000</v>
      </c>
      <c r="J91" s="10">
        <v>0</v>
      </c>
      <c r="K91" s="10">
        <f>I91</f>
        <v>200000</v>
      </c>
      <c r="L91" s="10">
        <v>0</v>
      </c>
      <c r="M91" s="10">
        <v>0</v>
      </c>
      <c r="N91" s="10">
        <v>0</v>
      </c>
    </row>
    <row r="92" spans="2:14" ht="19.5" customHeight="1" x14ac:dyDescent="0.25">
      <c r="B92" s="56" t="s">
        <v>51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8"/>
    </row>
    <row r="93" spans="2:14" ht="19.5" customHeight="1" x14ac:dyDescent="0.25">
      <c r="B93" s="35"/>
      <c r="C93" s="19" t="s">
        <v>54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2:14" ht="27" customHeight="1" x14ac:dyDescent="0.25">
      <c r="B94" s="35"/>
      <c r="C94" s="20" t="s">
        <v>94</v>
      </c>
      <c r="D94" s="34" t="s">
        <v>56</v>
      </c>
      <c r="E94" s="34" t="s">
        <v>95</v>
      </c>
      <c r="F94" s="34">
        <v>4</v>
      </c>
      <c r="G94" s="34">
        <v>0</v>
      </c>
      <c r="H94" s="34">
        <v>4</v>
      </c>
      <c r="I94" s="34">
        <v>4</v>
      </c>
      <c r="J94" s="34">
        <v>0</v>
      </c>
      <c r="K94" s="34">
        <v>4</v>
      </c>
      <c r="L94" s="34">
        <v>0</v>
      </c>
      <c r="M94" s="34">
        <v>0</v>
      </c>
      <c r="N94" s="34">
        <v>0</v>
      </c>
    </row>
    <row r="95" spans="2:14" ht="21" customHeight="1" x14ac:dyDescent="0.25">
      <c r="B95" s="56" t="s">
        <v>51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8"/>
    </row>
    <row r="96" spans="2:14" ht="19.5" customHeight="1" x14ac:dyDescent="0.25">
      <c r="B96" s="35"/>
      <c r="C96" s="19" t="s">
        <v>55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2:14" ht="23.25" customHeight="1" x14ac:dyDescent="0.25">
      <c r="B97" s="35"/>
      <c r="C97" s="20" t="s">
        <v>96</v>
      </c>
      <c r="D97" s="34" t="s">
        <v>113</v>
      </c>
      <c r="E97" s="34" t="s">
        <v>95</v>
      </c>
      <c r="F97" s="10">
        <f>F91/F94</f>
        <v>50000</v>
      </c>
      <c r="G97" s="10">
        <v>0</v>
      </c>
      <c r="H97" s="10">
        <v>50</v>
      </c>
      <c r="I97" s="10">
        <f>I91/I94</f>
        <v>50000</v>
      </c>
      <c r="J97" s="10">
        <v>0</v>
      </c>
      <c r="K97" s="10">
        <v>50</v>
      </c>
      <c r="L97" s="10">
        <v>0</v>
      </c>
      <c r="M97" s="10">
        <v>0</v>
      </c>
      <c r="N97" s="10">
        <v>0</v>
      </c>
    </row>
    <row r="98" spans="2:14" ht="19.5" customHeight="1" x14ac:dyDescent="0.25">
      <c r="B98" s="56" t="s">
        <v>51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8"/>
    </row>
    <row r="99" spans="2:14" ht="19.5" customHeight="1" x14ac:dyDescent="0.25">
      <c r="B99" s="35"/>
      <c r="C99" s="19" t="s">
        <v>50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2:14" ht="15.75" customHeight="1" x14ac:dyDescent="0.25">
      <c r="B100" s="35"/>
      <c r="C100" s="20" t="s">
        <v>97</v>
      </c>
      <c r="D100" s="34" t="s">
        <v>81</v>
      </c>
      <c r="E100" s="34" t="s">
        <v>45</v>
      </c>
      <c r="F100" s="10">
        <v>100</v>
      </c>
      <c r="G100" s="10">
        <v>0</v>
      </c>
      <c r="H100" s="10">
        <v>100</v>
      </c>
      <c r="I100" s="10">
        <v>100</v>
      </c>
      <c r="J100" s="10">
        <v>0</v>
      </c>
      <c r="K100" s="10">
        <v>100</v>
      </c>
      <c r="L100" s="10">
        <v>0</v>
      </c>
      <c r="M100" s="10">
        <v>0</v>
      </c>
      <c r="N100" s="10">
        <v>0</v>
      </c>
    </row>
    <row r="101" spans="2:14" ht="19.5" customHeight="1" x14ac:dyDescent="0.25">
      <c r="B101" s="56" t="s">
        <v>51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8"/>
    </row>
    <row r="102" spans="2:14" ht="42.75" customHeight="1" x14ac:dyDescent="0.25">
      <c r="B102" s="35"/>
      <c r="C102" s="30" t="s">
        <v>66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2:14" ht="19.5" customHeight="1" x14ac:dyDescent="0.25">
      <c r="B103" s="35"/>
      <c r="C103" s="19" t="s">
        <v>53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2:14" ht="17.25" customHeight="1" x14ac:dyDescent="0.25">
      <c r="B104" s="35"/>
      <c r="C104" s="20" t="s">
        <v>93</v>
      </c>
      <c r="D104" s="34" t="s">
        <v>57</v>
      </c>
      <c r="E104" s="20" t="s">
        <v>58</v>
      </c>
      <c r="F104" s="10">
        <v>97288</v>
      </c>
      <c r="G104" s="10">
        <v>102712</v>
      </c>
      <c r="H104" s="10">
        <f>F104+G104</f>
        <v>200000</v>
      </c>
      <c r="I104" s="10">
        <v>97288</v>
      </c>
      <c r="J104" s="10">
        <v>102712</v>
      </c>
      <c r="K104" s="10">
        <f>I104+J104</f>
        <v>200000</v>
      </c>
      <c r="L104" s="10">
        <v>0</v>
      </c>
      <c r="M104" s="10">
        <v>0</v>
      </c>
      <c r="N104" s="10">
        <v>0</v>
      </c>
    </row>
    <row r="105" spans="2:14" ht="15.75" customHeight="1" x14ac:dyDescent="0.25">
      <c r="B105" s="56" t="s">
        <v>51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8"/>
    </row>
    <row r="106" spans="2:14" ht="19.5" customHeight="1" x14ac:dyDescent="0.25">
      <c r="B106" s="35"/>
      <c r="C106" s="19" t="s">
        <v>54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2:14" ht="15.75" customHeight="1" x14ac:dyDescent="0.25">
      <c r="B107" s="35"/>
      <c r="C107" s="20" t="s">
        <v>98</v>
      </c>
      <c r="D107" s="34" t="s">
        <v>56</v>
      </c>
      <c r="E107" s="34" t="s">
        <v>95</v>
      </c>
      <c r="F107" s="34">
        <v>1</v>
      </c>
      <c r="G107" s="34">
        <v>1</v>
      </c>
      <c r="H107" s="34">
        <v>1</v>
      </c>
      <c r="I107" s="34">
        <v>1</v>
      </c>
      <c r="J107" s="34">
        <v>1</v>
      </c>
      <c r="K107" s="34">
        <v>1</v>
      </c>
      <c r="L107" s="34">
        <v>0</v>
      </c>
      <c r="M107" s="34">
        <v>0</v>
      </c>
      <c r="N107" s="34">
        <v>0</v>
      </c>
    </row>
    <row r="108" spans="2:14" ht="19.5" customHeight="1" x14ac:dyDescent="0.25">
      <c r="B108" s="56" t="s">
        <v>51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8"/>
    </row>
    <row r="109" spans="2:14" ht="19.5" customHeight="1" x14ac:dyDescent="0.25">
      <c r="B109" s="35"/>
      <c r="C109" s="19" t="s">
        <v>55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2:14" ht="27.75" customHeight="1" x14ac:dyDescent="0.25">
      <c r="B110" s="35"/>
      <c r="C110" s="20" t="s">
        <v>96</v>
      </c>
      <c r="D110" s="34" t="s">
        <v>44</v>
      </c>
      <c r="E110" s="34" t="s">
        <v>45</v>
      </c>
      <c r="F110" s="10">
        <f>F104/F107</f>
        <v>97288</v>
      </c>
      <c r="G110" s="10">
        <f>G104</f>
        <v>102712</v>
      </c>
      <c r="H110" s="10">
        <f>F110+G110</f>
        <v>200000</v>
      </c>
      <c r="I110" s="10">
        <f>I104/I107</f>
        <v>97288</v>
      </c>
      <c r="J110" s="10">
        <f>J104</f>
        <v>102712</v>
      </c>
      <c r="K110" s="10">
        <f>I110+J110</f>
        <v>200000</v>
      </c>
      <c r="L110" s="10">
        <v>0</v>
      </c>
      <c r="M110" s="10">
        <v>0</v>
      </c>
      <c r="N110" s="10">
        <v>0</v>
      </c>
    </row>
    <row r="111" spans="2:14" ht="19.5" customHeight="1" x14ac:dyDescent="0.25">
      <c r="B111" s="56" t="s">
        <v>51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8"/>
    </row>
    <row r="112" spans="2:14" ht="19.5" customHeight="1" x14ac:dyDescent="0.25">
      <c r="B112" s="35"/>
      <c r="C112" s="19" t="s">
        <v>50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14" ht="19.5" customHeight="1" x14ac:dyDescent="0.25">
      <c r="B113" s="35"/>
      <c r="C113" s="20" t="s">
        <v>97</v>
      </c>
      <c r="D113" s="34" t="s">
        <v>81</v>
      </c>
      <c r="E113" s="34" t="s">
        <v>45</v>
      </c>
      <c r="F113" s="10">
        <v>100</v>
      </c>
      <c r="G113" s="10">
        <v>100</v>
      </c>
      <c r="H113" s="10">
        <v>100</v>
      </c>
      <c r="I113" s="10">
        <v>100</v>
      </c>
      <c r="J113" s="10">
        <v>100</v>
      </c>
      <c r="K113" s="10">
        <v>100</v>
      </c>
      <c r="L113" s="10">
        <v>0</v>
      </c>
      <c r="M113" s="10">
        <v>0</v>
      </c>
      <c r="N113" s="10">
        <v>0</v>
      </c>
    </row>
    <row r="114" spans="2:14" ht="31.5" customHeight="1" x14ac:dyDescent="0.25">
      <c r="B114" s="35"/>
      <c r="C114" s="39" t="s">
        <v>67</v>
      </c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2:14" ht="19.5" customHeight="1" x14ac:dyDescent="0.25">
      <c r="B115" s="35"/>
      <c r="C115" s="19" t="s">
        <v>53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2:14" ht="24" customHeight="1" x14ac:dyDescent="0.25">
      <c r="B116" s="35"/>
      <c r="C116" s="20" t="s">
        <v>99</v>
      </c>
      <c r="D116" s="34" t="s">
        <v>57</v>
      </c>
      <c r="E116" s="20" t="s">
        <v>58</v>
      </c>
      <c r="F116" s="10">
        <v>98288</v>
      </c>
      <c r="G116" s="10">
        <v>102712</v>
      </c>
      <c r="H116" s="11">
        <v>201000</v>
      </c>
      <c r="I116" s="10">
        <v>98288</v>
      </c>
      <c r="J116" s="10">
        <v>102712</v>
      </c>
      <c r="K116" s="10">
        <v>201000</v>
      </c>
      <c r="L116" s="10">
        <v>0</v>
      </c>
      <c r="M116" s="10">
        <v>0</v>
      </c>
      <c r="N116" s="10">
        <v>0</v>
      </c>
    </row>
    <row r="117" spans="2:14" ht="20.25" customHeight="1" x14ac:dyDescent="0.25">
      <c r="B117" s="56" t="s">
        <v>51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8"/>
    </row>
    <row r="118" spans="2:14" ht="19.5" customHeight="1" x14ac:dyDescent="0.25">
      <c r="B118" s="35"/>
      <c r="C118" s="19" t="s">
        <v>54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2:14" ht="19.5" customHeight="1" x14ac:dyDescent="0.25">
      <c r="B119" s="35"/>
      <c r="C119" s="20" t="s">
        <v>98</v>
      </c>
      <c r="D119" s="34" t="s">
        <v>56</v>
      </c>
      <c r="E119" s="34" t="s">
        <v>95</v>
      </c>
      <c r="F119" s="34">
        <v>1</v>
      </c>
      <c r="G119" s="34">
        <v>1</v>
      </c>
      <c r="H119" s="34">
        <v>1</v>
      </c>
      <c r="I119" s="34">
        <v>1</v>
      </c>
      <c r="J119" s="34">
        <v>1</v>
      </c>
      <c r="K119" s="34">
        <v>1</v>
      </c>
      <c r="L119" s="34">
        <v>0</v>
      </c>
      <c r="M119" s="34">
        <v>0</v>
      </c>
      <c r="N119" s="34">
        <v>0</v>
      </c>
    </row>
    <row r="120" spans="2:14" ht="19.5" customHeight="1" x14ac:dyDescent="0.25">
      <c r="B120" s="56" t="s">
        <v>51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8"/>
    </row>
    <row r="121" spans="2:14" ht="19.5" customHeight="1" x14ac:dyDescent="0.25">
      <c r="B121" s="35"/>
      <c r="C121" s="19" t="s">
        <v>55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2:14" ht="31.5" customHeight="1" x14ac:dyDescent="0.25">
      <c r="B122" s="35"/>
      <c r="C122" s="20" t="s">
        <v>100</v>
      </c>
      <c r="D122" s="34" t="s">
        <v>114</v>
      </c>
      <c r="E122" s="34" t="s">
        <v>45</v>
      </c>
      <c r="F122" s="10">
        <f>F116/F119</f>
        <v>98288</v>
      </c>
      <c r="G122" s="10">
        <f>G116</f>
        <v>102712</v>
      </c>
      <c r="H122" s="10">
        <f>H116/H119</f>
        <v>201000</v>
      </c>
      <c r="I122" s="10">
        <f>I116/I119</f>
        <v>98288</v>
      </c>
      <c r="J122" s="10">
        <f>J116</f>
        <v>102712</v>
      </c>
      <c r="K122" s="10">
        <f>K116</f>
        <v>201000</v>
      </c>
      <c r="L122" s="10">
        <v>0</v>
      </c>
      <c r="M122" s="10">
        <v>0</v>
      </c>
      <c r="N122" s="10">
        <v>0</v>
      </c>
    </row>
    <row r="123" spans="2:14" ht="19.5" customHeight="1" x14ac:dyDescent="0.25">
      <c r="B123" s="56" t="s">
        <v>51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8"/>
    </row>
    <row r="124" spans="2:14" ht="19.5" customHeight="1" x14ac:dyDescent="0.25">
      <c r="B124" s="35"/>
      <c r="C124" s="19" t="s">
        <v>50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2:14" ht="19.5" customHeight="1" x14ac:dyDescent="0.25">
      <c r="B125" s="35"/>
      <c r="C125" s="20" t="s">
        <v>97</v>
      </c>
      <c r="D125" s="19" t="s">
        <v>81</v>
      </c>
      <c r="E125" s="37" t="s">
        <v>45</v>
      </c>
      <c r="F125" s="10">
        <v>100</v>
      </c>
      <c r="G125" s="10">
        <v>100</v>
      </c>
      <c r="H125" s="10">
        <v>100</v>
      </c>
      <c r="I125" s="10">
        <v>100</v>
      </c>
      <c r="J125" s="10">
        <v>100</v>
      </c>
      <c r="K125" s="10">
        <v>100</v>
      </c>
      <c r="L125" s="10">
        <v>0</v>
      </c>
      <c r="M125" s="10">
        <v>0</v>
      </c>
      <c r="N125" s="10">
        <v>0</v>
      </c>
    </row>
    <row r="126" spans="2:14" ht="19.5" customHeight="1" x14ac:dyDescent="0.25">
      <c r="B126" s="56" t="s">
        <v>51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8"/>
    </row>
    <row r="127" spans="2:14" ht="73.5" customHeight="1" x14ac:dyDescent="0.25">
      <c r="B127" s="35"/>
      <c r="C127" s="30" t="s">
        <v>68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2:14" ht="19.5" customHeight="1" x14ac:dyDescent="0.25">
      <c r="B128" s="35"/>
      <c r="C128" s="19" t="s">
        <v>53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2:14" ht="21" customHeight="1" x14ac:dyDescent="0.25">
      <c r="B129" s="35"/>
      <c r="C129" s="20" t="s">
        <v>101</v>
      </c>
      <c r="D129" s="34" t="s">
        <v>114</v>
      </c>
      <c r="E129" s="40" t="s">
        <v>58</v>
      </c>
      <c r="F129" s="10">
        <v>240316</v>
      </c>
      <c r="G129" s="10">
        <v>0</v>
      </c>
      <c r="H129" s="10">
        <v>240316</v>
      </c>
      <c r="I129" s="10">
        <v>240316</v>
      </c>
      <c r="J129" s="10">
        <v>0</v>
      </c>
      <c r="K129" s="10">
        <v>240316</v>
      </c>
      <c r="L129" s="10">
        <f>I129-F129</f>
        <v>0</v>
      </c>
      <c r="M129" s="11">
        <v>0</v>
      </c>
      <c r="N129" s="10">
        <f>L129</f>
        <v>0</v>
      </c>
    </row>
    <row r="130" spans="2:14" ht="22.5" customHeight="1" x14ac:dyDescent="0.25">
      <c r="B130" s="56" t="s">
        <v>51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8"/>
    </row>
    <row r="131" spans="2:14" ht="19.5" customHeight="1" x14ac:dyDescent="0.25">
      <c r="B131" s="35"/>
      <c r="C131" s="19" t="s">
        <v>54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2:14" ht="21" customHeight="1" x14ac:dyDescent="0.25">
      <c r="B132" s="35"/>
      <c r="C132" s="20" t="s">
        <v>102</v>
      </c>
      <c r="D132" s="34" t="s">
        <v>56</v>
      </c>
      <c r="E132" s="34" t="s">
        <v>95</v>
      </c>
      <c r="F132" s="34">
        <v>2</v>
      </c>
      <c r="G132" s="34">
        <v>0</v>
      </c>
      <c r="H132" s="34">
        <v>2</v>
      </c>
      <c r="I132" s="34">
        <v>2</v>
      </c>
      <c r="J132" s="34">
        <v>0</v>
      </c>
      <c r="K132" s="34">
        <v>2</v>
      </c>
      <c r="L132" s="34">
        <v>0</v>
      </c>
      <c r="M132" s="34">
        <v>0</v>
      </c>
      <c r="N132" s="34">
        <v>0</v>
      </c>
    </row>
    <row r="133" spans="2:14" ht="20.25" customHeight="1" x14ac:dyDescent="0.25">
      <c r="B133" s="56" t="s">
        <v>51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8"/>
    </row>
    <row r="134" spans="2:14" ht="19.5" customHeight="1" x14ac:dyDescent="0.25">
      <c r="B134" s="35"/>
      <c r="C134" s="19" t="s">
        <v>55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2:14" ht="30.75" customHeight="1" x14ac:dyDescent="0.25">
      <c r="B135" s="35"/>
      <c r="C135" s="20" t="s">
        <v>103</v>
      </c>
      <c r="D135" s="37" t="s">
        <v>113</v>
      </c>
      <c r="E135" s="37" t="s">
        <v>95</v>
      </c>
      <c r="F135" s="10">
        <f>F129/F132</f>
        <v>120158</v>
      </c>
      <c r="G135" s="10">
        <v>0</v>
      </c>
      <c r="H135" s="10">
        <f>F135</f>
        <v>120158</v>
      </c>
      <c r="I135" s="10">
        <f>I129/I132</f>
        <v>120158</v>
      </c>
      <c r="J135" s="10">
        <v>0</v>
      </c>
      <c r="K135" s="10">
        <f>K129/K132</f>
        <v>120158</v>
      </c>
      <c r="L135" s="10">
        <v>0</v>
      </c>
      <c r="M135" s="10">
        <v>0</v>
      </c>
      <c r="N135" s="10">
        <v>0</v>
      </c>
    </row>
    <row r="136" spans="2:14" ht="18.75" customHeight="1" x14ac:dyDescent="0.25">
      <c r="B136" s="56" t="s">
        <v>51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8"/>
    </row>
    <row r="137" spans="2:14" ht="19.5" customHeight="1" x14ac:dyDescent="0.25">
      <c r="B137" s="35"/>
      <c r="C137" s="19" t="s">
        <v>50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2:14" ht="19.5" customHeight="1" x14ac:dyDescent="0.25">
      <c r="B138" s="35"/>
      <c r="C138" s="20" t="s">
        <v>97</v>
      </c>
      <c r="D138" s="37" t="s">
        <v>81</v>
      </c>
      <c r="E138" s="37" t="s">
        <v>45</v>
      </c>
      <c r="F138" s="10">
        <v>100</v>
      </c>
      <c r="G138" s="10">
        <v>0</v>
      </c>
      <c r="H138" s="10">
        <v>100</v>
      </c>
      <c r="I138" s="10">
        <v>100</v>
      </c>
      <c r="J138" s="10">
        <v>0</v>
      </c>
      <c r="K138" s="10">
        <v>100</v>
      </c>
      <c r="L138" s="10">
        <v>0</v>
      </c>
      <c r="M138" s="10">
        <v>0</v>
      </c>
      <c r="N138" s="10">
        <v>0</v>
      </c>
    </row>
    <row r="139" spans="2:14" ht="19.5" customHeight="1" x14ac:dyDescent="0.25">
      <c r="B139" s="56" t="s">
        <v>51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8"/>
    </row>
    <row r="140" spans="2:14" ht="61.5" customHeight="1" x14ac:dyDescent="0.25">
      <c r="B140" s="36"/>
      <c r="C140" s="41" t="s">
        <v>104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</row>
    <row r="141" spans="2:14" ht="15" customHeight="1" x14ac:dyDescent="0.25">
      <c r="B141" s="36"/>
      <c r="C141" s="42" t="s">
        <v>53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</row>
    <row r="142" spans="2:14" ht="30" customHeight="1" x14ac:dyDescent="0.25">
      <c r="B142" s="36"/>
      <c r="C142" s="43" t="s">
        <v>101</v>
      </c>
      <c r="D142" s="44" t="s">
        <v>113</v>
      </c>
      <c r="E142" s="53" t="s">
        <v>58</v>
      </c>
      <c r="F142" s="49">
        <v>22300</v>
      </c>
      <c r="G142" s="49">
        <v>0</v>
      </c>
      <c r="H142" s="49">
        <f>F142</f>
        <v>22300</v>
      </c>
      <c r="I142" s="49">
        <v>0</v>
      </c>
      <c r="J142" s="49">
        <v>0</v>
      </c>
      <c r="K142" s="49">
        <v>0</v>
      </c>
      <c r="L142" s="49">
        <f>I142-F142</f>
        <v>-22300</v>
      </c>
      <c r="M142" s="49">
        <v>0</v>
      </c>
      <c r="N142" s="49">
        <f>L142</f>
        <v>-22300</v>
      </c>
    </row>
    <row r="143" spans="2:14" ht="30" customHeight="1" x14ac:dyDescent="0.25">
      <c r="B143" s="78" t="s">
        <v>107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80"/>
    </row>
    <row r="144" spans="2:14" ht="19.5" customHeight="1" x14ac:dyDescent="0.25">
      <c r="B144" s="36"/>
      <c r="C144" s="42" t="s">
        <v>54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2:14" ht="32.25" customHeight="1" x14ac:dyDescent="0.25">
      <c r="B145" s="36"/>
      <c r="C145" s="43" t="s">
        <v>105</v>
      </c>
      <c r="D145" s="44" t="s">
        <v>56</v>
      </c>
      <c r="E145" s="44" t="s">
        <v>95</v>
      </c>
      <c r="F145" s="44">
        <v>1</v>
      </c>
      <c r="G145" s="44">
        <v>0</v>
      </c>
      <c r="H145" s="44">
        <v>1</v>
      </c>
      <c r="I145" s="44">
        <v>1</v>
      </c>
      <c r="J145" s="44">
        <v>0</v>
      </c>
      <c r="K145" s="44">
        <v>1</v>
      </c>
      <c r="L145" s="44">
        <v>0</v>
      </c>
      <c r="M145" s="44">
        <v>0</v>
      </c>
      <c r="N145" s="44">
        <v>0</v>
      </c>
    </row>
    <row r="146" spans="2:14" ht="32.25" customHeight="1" x14ac:dyDescent="0.25">
      <c r="B146" s="78" t="s">
        <v>108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80"/>
    </row>
    <row r="147" spans="2:14" ht="19.5" customHeight="1" x14ac:dyDescent="0.25">
      <c r="B147" s="36"/>
      <c r="C147" s="42" t="s">
        <v>55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</row>
    <row r="148" spans="2:14" ht="31.5" customHeight="1" x14ac:dyDescent="0.25">
      <c r="B148" s="36"/>
      <c r="C148" s="43" t="s">
        <v>103</v>
      </c>
      <c r="D148" s="44" t="s">
        <v>113</v>
      </c>
      <c r="E148" s="44" t="s">
        <v>58</v>
      </c>
      <c r="F148" s="49">
        <f>F142/F145</f>
        <v>22300</v>
      </c>
      <c r="G148" s="49">
        <v>0</v>
      </c>
      <c r="H148" s="49">
        <f>F148</f>
        <v>22300</v>
      </c>
      <c r="I148" s="49">
        <f>I142/I145</f>
        <v>0</v>
      </c>
      <c r="J148" s="49">
        <v>0</v>
      </c>
      <c r="K148" s="49">
        <f>I148</f>
        <v>0</v>
      </c>
      <c r="L148" s="49">
        <v>0</v>
      </c>
      <c r="M148" s="49">
        <v>0</v>
      </c>
      <c r="N148" s="49">
        <v>0</v>
      </c>
    </row>
    <row r="149" spans="2:14" ht="31.5" customHeight="1" x14ac:dyDescent="0.25">
      <c r="B149" s="78" t="s">
        <v>109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80"/>
    </row>
    <row r="150" spans="2:14" ht="19.5" customHeight="1" x14ac:dyDescent="0.25">
      <c r="B150" s="36"/>
      <c r="C150" s="42" t="s">
        <v>50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</row>
    <row r="151" spans="2:14" ht="19.5" customHeight="1" x14ac:dyDescent="0.25">
      <c r="B151" s="45"/>
      <c r="C151" s="44" t="s">
        <v>97</v>
      </c>
      <c r="D151" s="46" t="s">
        <v>81</v>
      </c>
      <c r="E151" s="46" t="s">
        <v>45</v>
      </c>
      <c r="F151" s="47">
        <v>100</v>
      </c>
      <c r="G151" s="47">
        <v>0</v>
      </c>
      <c r="H151" s="47">
        <v>100</v>
      </c>
      <c r="I151" s="47">
        <v>100</v>
      </c>
      <c r="J151" s="47">
        <v>0</v>
      </c>
      <c r="K151" s="47">
        <v>100</v>
      </c>
      <c r="L151" s="47">
        <v>0</v>
      </c>
      <c r="M151" s="47">
        <v>0</v>
      </c>
      <c r="N151" s="47">
        <v>0</v>
      </c>
    </row>
    <row r="152" spans="2:14" ht="19.5" customHeight="1" x14ac:dyDescent="0.25">
      <c r="B152" s="78" t="s">
        <v>51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80"/>
    </row>
    <row r="153" spans="2:14" ht="75" customHeight="1" x14ac:dyDescent="0.25">
      <c r="B153" s="42"/>
      <c r="C153" s="48" t="s">
        <v>70</v>
      </c>
      <c r="D153" s="44"/>
      <c r="E153" s="43"/>
      <c r="F153" s="49"/>
      <c r="G153" s="49"/>
      <c r="H153" s="49"/>
      <c r="I153" s="50"/>
      <c r="J153" s="50"/>
      <c r="K153" s="50"/>
      <c r="L153" s="49"/>
      <c r="M153" s="49"/>
      <c r="N153" s="49"/>
    </row>
    <row r="154" spans="2:14" ht="19.5" customHeight="1" x14ac:dyDescent="0.25">
      <c r="B154" s="42"/>
      <c r="C154" s="48" t="s">
        <v>53</v>
      </c>
      <c r="D154" s="44"/>
      <c r="E154" s="43"/>
      <c r="F154" s="49"/>
      <c r="G154" s="49"/>
      <c r="H154" s="49"/>
      <c r="I154" s="50"/>
      <c r="J154" s="50"/>
      <c r="K154" s="50"/>
      <c r="L154" s="49"/>
      <c r="M154" s="49"/>
      <c r="N154" s="49"/>
    </row>
    <row r="155" spans="2:14" ht="43.5" customHeight="1" x14ac:dyDescent="0.25">
      <c r="B155" s="42"/>
      <c r="C155" s="43" t="s">
        <v>110</v>
      </c>
      <c r="D155" s="44" t="s">
        <v>113</v>
      </c>
      <c r="E155" s="43" t="s">
        <v>58</v>
      </c>
      <c r="F155" s="49">
        <v>21300</v>
      </c>
      <c r="G155" s="22">
        <v>0</v>
      </c>
      <c r="H155" s="49">
        <f>F155</f>
        <v>21300</v>
      </c>
      <c r="I155" s="50">
        <v>0</v>
      </c>
      <c r="J155" s="26">
        <v>0</v>
      </c>
      <c r="K155" s="50">
        <v>0</v>
      </c>
      <c r="L155" s="49">
        <f>I155-F155</f>
        <v>-21300</v>
      </c>
      <c r="M155" s="49">
        <v>0</v>
      </c>
      <c r="N155" s="49">
        <f>L155</f>
        <v>-21300</v>
      </c>
    </row>
    <row r="156" spans="2:14" ht="30.75" customHeight="1" x14ac:dyDescent="0.25">
      <c r="B156" s="78" t="s">
        <v>107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80"/>
    </row>
    <row r="157" spans="2:14" ht="19.5" customHeight="1" x14ac:dyDescent="0.25">
      <c r="B157" s="42"/>
      <c r="C157" s="48" t="s">
        <v>54</v>
      </c>
      <c r="D157" s="44"/>
      <c r="E157" s="43"/>
      <c r="F157" s="49"/>
      <c r="G157" s="49"/>
      <c r="H157" s="49"/>
      <c r="I157" s="50"/>
      <c r="J157" s="50"/>
      <c r="K157" s="50"/>
      <c r="L157" s="49"/>
      <c r="M157" s="49"/>
      <c r="N157" s="49"/>
    </row>
    <row r="158" spans="2:14" ht="30.75" customHeight="1" x14ac:dyDescent="0.25">
      <c r="B158" s="42"/>
      <c r="C158" s="43" t="s">
        <v>105</v>
      </c>
      <c r="D158" s="44" t="s">
        <v>112</v>
      </c>
      <c r="E158" s="43" t="s">
        <v>95</v>
      </c>
      <c r="F158" s="49">
        <v>1</v>
      </c>
      <c r="G158" s="49">
        <v>0</v>
      </c>
      <c r="H158" s="49">
        <v>1</v>
      </c>
      <c r="I158" s="50">
        <v>0</v>
      </c>
      <c r="J158" s="50">
        <v>0</v>
      </c>
      <c r="K158" s="50">
        <v>0</v>
      </c>
      <c r="L158" s="49">
        <v>-1</v>
      </c>
      <c r="M158" s="49">
        <v>0</v>
      </c>
      <c r="N158" s="49">
        <v>-1</v>
      </c>
    </row>
    <row r="159" spans="2:14" ht="30.75" customHeight="1" x14ac:dyDescent="0.25">
      <c r="B159" s="78" t="s">
        <v>108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80"/>
    </row>
    <row r="160" spans="2:14" ht="19.5" customHeight="1" x14ac:dyDescent="0.25">
      <c r="B160" s="42"/>
      <c r="C160" s="48" t="s">
        <v>55</v>
      </c>
      <c r="D160" s="44"/>
      <c r="E160" s="43"/>
      <c r="F160" s="49"/>
      <c r="G160" s="49"/>
      <c r="H160" s="49"/>
      <c r="I160" s="50"/>
      <c r="J160" s="50"/>
      <c r="K160" s="50"/>
      <c r="L160" s="49"/>
      <c r="M160" s="49"/>
      <c r="N160" s="49"/>
    </row>
    <row r="161" spans="2:14" ht="28.5" customHeight="1" x14ac:dyDescent="0.25">
      <c r="B161" s="42"/>
      <c r="C161" s="43" t="s">
        <v>111</v>
      </c>
      <c r="D161" s="44" t="s">
        <v>113</v>
      </c>
      <c r="E161" s="43" t="s">
        <v>45</v>
      </c>
      <c r="F161" s="49">
        <v>21300</v>
      </c>
      <c r="G161" s="22">
        <v>0</v>
      </c>
      <c r="H161" s="22">
        <v>21300</v>
      </c>
      <c r="I161" s="50">
        <v>0</v>
      </c>
      <c r="J161" s="26">
        <v>0</v>
      </c>
      <c r="K161" s="26">
        <v>0</v>
      </c>
      <c r="L161" s="49">
        <v>-21300</v>
      </c>
      <c r="M161" s="49">
        <v>0</v>
      </c>
      <c r="N161" s="49">
        <v>-21300</v>
      </c>
    </row>
    <row r="162" spans="2:14" ht="33.75" customHeight="1" x14ac:dyDescent="0.25">
      <c r="B162" s="78" t="s">
        <v>109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80"/>
    </row>
    <row r="163" spans="2:14" ht="19.5" customHeight="1" x14ac:dyDescent="0.25">
      <c r="B163" s="42"/>
      <c r="C163" s="48" t="s">
        <v>50</v>
      </c>
      <c r="D163" s="44"/>
      <c r="E163" s="43"/>
      <c r="F163" s="49"/>
      <c r="G163" s="49"/>
      <c r="H163" s="49"/>
      <c r="I163" s="50"/>
      <c r="J163" s="50"/>
      <c r="K163" s="50"/>
      <c r="L163" s="49"/>
      <c r="M163" s="49"/>
      <c r="N163" s="49"/>
    </row>
    <row r="164" spans="2:14" ht="25.5" customHeight="1" x14ac:dyDescent="0.25">
      <c r="B164" s="42"/>
      <c r="C164" s="43" t="s">
        <v>97</v>
      </c>
      <c r="D164" s="44" t="s">
        <v>81</v>
      </c>
      <c r="E164" s="43" t="s">
        <v>45</v>
      </c>
      <c r="F164" s="49">
        <v>100</v>
      </c>
      <c r="G164" s="49">
        <v>0</v>
      </c>
      <c r="H164" s="49">
        <v>100</v>
      </c>
      <c r="I164" s="50">
        <v>100</v>
      </c>
      <c r="J164" s="50">
        <v>0</v>
      </c>
      <c r="K164" s="50">
        <v>100</v>
      </c>
      <c r="L164" s="49">
        <v>0</v>
      </c>
      <c r="M164" s="49">
        <v>0</v>
      </c>
      <c r="N164" s="49">
        <v>0</v>
      </c>
    </row>
    <row r="165" spans="2:14" ht="18.75" customHeight="1" x14ac:dyDescent="0.25">
      <c r="B165" s="78" t="s">
        <v>51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80"/>
    </row>
    <row r="166" spans="2:14" ht="19.5" customHeight="1" x14ac:dyDescent="0.25">
      <c r="B166" s="62" t="s">
        <v>2</v>
      </c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4"/>
    </row>
    <row r="167" spans="2:14" ht="15.75" x14ac:dyDescent="0.25">
      <c r="B167" s="4"/>
    </row>
    <row r="168" spans="2:14" ht="15.75" x14ac:dyDescent="0.25">
      <c r="B168" s="4"/>
    </row>
    <row r="169" spans="2:14" ht="15.75" x14ac:dyDescent="0.25">
      <c r="B169" s="54" t="s">
        <v>46</v>
      </c>
      <c r="C169" s="54"/>
      <c r="D169" s="54"/>
      <c r="E169" s="54"/>
      <c r="F169" s="54"/>
      <c r="G169" s="54"/>
      <c r="H169" s="54"/>
      <c r="I169" s="15"/>
      <c r="K169" s="84" t="s">
        <v>47</v>
      </c>
      <c r="L169" s="84"/>
      <c r="M169" s="84"/>
      <c r="N169" s="84"/>
    </row>
    <row r="170" spans="2:14" ht="15.75" x14ac:dyDescent="0.25">
      <c r="B170" s="1"/>
      <c r="C170" s="3"/>
      <c r="D170" s="3"/>
      <c r="E170" s="1"/>
      <c r="I170" s="16" t="s">
        <v>1</v>
      </c>
      <c r="K170" s="85" t="s">
        <v>0</v>
      </c>
      <c r="L170" s="85"/>
      <c r="M170" s="85"/>
      <c r="N170" s="85"/>
    </row>
    <row r="171" spans="2:14" ht="15" customHeight="1" x14ac:dyDescent="0.25">
      <c r="B171" s="2"/>
      <c r="E171" s="1"/>
    </row>
    <row r="172" spans="2:14" ht="15.75" x14ac:dyDescent="0.25">
      <c r="B172" s="54" t="s">
        <v>48</v>
      </c>
      <c r="C172" s="54"/>
      <c r="D172" s="54"/>
      <c r="E172" s="54"/>
      <c r="F172" s="54"/>
      <c r="G172" s="54"/>
      <c r="H172" s="54"/>
      <c r="I172" s="15"/>
      <c r="K172" s="84" t="s">
        <v>49</v>
      </c>
      <c r="L172" s="84"/>
      <c r="M172" s="84"/>
      <c r="N172" s="84"/>
    </row>
    <row r="173" spans="2:14" ht="15.75" customHeight="1" x14ac:dyDescent="0.25">
      <c r="B173" s="1"/>
      <c r="C173" s="1"/>
      <c r="D173" s="1"/>
      <c r="E173" s="1"/>
      <c r="F173" s="1"/>
      <c r="G173" s="1"/>
      <c r="H173" s="1"/>
      <c r="I173" s="16" t="s">
        <v>1</v>
      </c>
      <c r="K173" s="85" t="s">
        <v>0</v>
      </c>
      <c r="L173" s="85"/>
      <c r="M173" s="85"/>
      <c r="N173" s="85"/>
    </row>
  </sheetData>
  <mergeCells count="87">
    <mergeCell ref="B126:N126"/>
    <mergeCell ref="B130:N130"/>
    <mergeCell ref="B133:N133"/>
    <mergeCell ref="B136:N136"/>
    <mergeCell ref="B162:N162"/>
    <mergeCell ref="B156:N156"/>
    <mergeCell ref="B159:N159"/>
    <mergeCell ref="B152:N152"/>
    <mergeCell ref="B139:N139"/>
    <mergeCell ref="B143:N143"/>
    <mergeCell ref="B146:N146"/>
    <mergeCell ref="B149:N149"/>
    <mergeCell ref="B111:N111"/>
    <mergeCell ref="B120:N120"/>
    <mergeCell ref="B117:N117"/>
    <mergeCell ref="B98:N98"/>
    <mergeCell ref="B123:N123"/>
    <mergeCell ref="K172:N172"/>
    <mergeCell ref="K173:N173"/>
    <mergeCell ref="B172:H172"/>
    <mergeCell ref="K170:N170"/>
    <mergeCell ref="B169:H169"/>
    <mergeCell ref="K169:N169"/>
    <mergeCell ref="C16:E16"/>
    <mergeCell ref="F16:H16"/>
    <mergeCell ref="B71:N71"/>
    <mergeCell ref="B165:N165"/>
    <mergeCell ref="B45:B46"/>
    <mergeCell ref="C24:C25"/>
    <mergeCell ref="E58:E60"/>
    <mergeCell ref="B21:B22"/>
    <mergeCell ref="B68:N68"/>
    <mergeCell ref="C21:N21"/>
    <mergeCell ref="B24:B25"/>
    <mergeCell ref="D58:D60"/>
    <mergeCell ref="B43:L43"/>
    <mergeCell ref="I16:K16"/>
    <mergeCell ref="C58:C60"/>
    <mergeCell ref="B58:B60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F6:N6"/>
    <mergeCell ref="F7:N7"/>
    <mergeCell ref="F8:N8"/>
    <mergeCell ref="F9:N9"/>
    <mergeCell ref="F10:N10"/>
    <mergeCell ref="F58:H59"/>
    <mergeCell ref="B166:N166"/>
    <mergeCell ref="B65:N65"/>
    <mergeCell ref="I58:K59"/>
    <mergeCell ref="L58:N59"/>
    <mergeCell ref="B74:N74"/>
    <mergeCell ref="B75:N75"/>
    <mergeCell ref="B88:N88"/>
    <mergeCell ref="B92:N92"/>
    <mergeCell ref="B95:N95"/>
    <mergeCell ref="B101:N101"/>
    <mergeCell ref="B105:N105"/>
    <mergeCell ref="B79:N79"/>
    <mergeCell ref="B82:N82"/>
    <mergeCell ref="B85:N85"/>
    <mergeCell ref="B108:N108"/>
    <mergeCell ref="C56:N56"/>
    <mergeCell ref="C48:C49"/>
    <mergeCell ref="D48:F48"/>
    <mergeCell ref="G48:I48"/>
    <mergeCell ref="J48:L48"/>
    <mergeCell ref="C45:N45"/>
    <mergeCell ref="G24:I24"/>
    <mergeCell ref="J24:L24"/>
    <mergeCell ref="C54:L54"/>
    <mergeCell ref="D24:F24"/>
    <mergeCell ref="B28:L28"/>
    <mergeCell ref="B30:L30"/>
    <mergeCell ref="B32:L32"/>
    <mergeCell ref="B34:L34"/>
    <mergeCell ref="B36:L36"/>
    <mergeCell ref="B38:L38"/>
    <mergeCell ref="B40:L40"/>
  </mergeCells>
  <pageMargins left="0.19685039370078741" right="0.19685039370078741" top="0.51181102362204722" bottom="0.31496062992125984" header="0.31496062992125984" footer="0.31496062992125984"/>
  <pageSetup paperSize="9" scale="43" orientation="landscape" verticalDpi="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0116030</vt:lpstr>
      <vt:lpstr>'0116030'!Область_печати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2020-02-17T09:32:10Z</cp:lastPrinted>
  <dcterms:created xsi:type="dcterms:W3CDTF">2020-01-23T14:19:37Z</dcterms:created>
  <dcterms:modified xsi:type="dcterms:W3CDTF">2020-02-17T09:33:39Z</dcterms:modified>
</cp:coreProperties>
</file>